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I\COMMUN\Cour d'appel de Lyon\42 - PJ Roanne\2021 Salle URFE\15 DCE voutes 2026\"/>
    </mc:Choice>
  </mc:AlternateContent>
  <xr:revisionPtr revIDLastSave="0" documentId="13_ncr:1_{60F839E5-750C-42CD-BE8B-98E9BA408D99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6" i="2" l="1"/>
  <c r="H268" i="2"/>
  <c r="H262" i="2"/>
  <c r="L7" i="2"/>
  <c r="AA97" i="3"/>
  <c r="AA8" i="3"/>
  <c r="L252" i="2"/>
  <c r="L241" i="2"/>
  <c r="L221" i="2"/>
  <c r="L215" i="2"/>
  <c r="L208" i="2"/>
  <c r="L203" i="2"/>
  <c r="L197" i="2"/>
  <c r="L189" i="2"/>
  <c r="L174" i="2"/>
  <c r="L169" i="2"/>
  <c r="H270" i="2" s="1"/>
  <c r="L164" i="2"/>
  <c r="L159" i="2"/>
  <c r="L153" i="2"/>
  <c r="L135" i="2"/>
  <c r="L129" i="2"/>
  <c r="L123" i="2"/>
  <c r="L117" i="2"/>
  <c r="L100" i="2"/>
  <c r="L93" i="2"/>
  <c r="L77" i="2"/>
  <c r="L61" i="2"/>
  <c r="L52" i="2"/>
  <c r="L44" i="2"/>
  <c r="L33" i="2"/>
  <c r="L27" i="2"/>
  <c r="L19" i="2"/>
  <c r="L9" i="2"/>
  <c r="G84" i="1"/>
  <c r="G82" i="1"/>
  <c r="G80" i="1"/>
  <c r="G78" i="1"/>
  <c r="E70" i="1"/>
  <c r="E63" i="1"/>
  <c r="E60" i="1"/>
  <c r="E20" i="1"/>
  <c r="E11" i="1"/>
  <c r="H263" i="2" l="1"/>
  <c r="H232" i="2"/>
  <c r="H269" i="2"/>
  <c r="H238" i="2"/>
  <c r="H145" i="2"/>
  <c r="H272" i="2"/>
  <c r="H277" i="2"/>
  <c r="H237" i="2"/>
  <c r="H239" i="2" s="1"/>
  <c r="H144" i="2"/>
  <c r="H111" i="2"/>
  <c r="H185" i="2"/>
  <c r="H231" i="2"/>
  <c r="H273" i="2"/>
  <c r="H271" i="2"/>
  <c r="H184" i="2"/>
  <c r="H112" i="2"/>
  <c r="H278" i="2" l="1"/>
  <c r="AA1" i="3" s="1"/>
  <c r="AA3" i="3" s="1"/>
  <c r="AA4" i="3" s="1"/>
  <c r="AA5" i="3" s="1"/>
  <c r="H146" i="2"/>
  <c r="H264" i="2"/>
  <c r="H233" i="2"/>
  <c r="H186" i="2"/>
  <c r="H113" i="2"/>
  <c r="AA37" i="3" l="1"/>
  <c r="AA18" i="3"/>
  <c r="AA10" i="3" s="1"/>
  <c r="AA32" i="3"/>
  <c r="AA15" i="3"/>
  <c r="AA16" i="3" s="1"/>
  <c r="AA17" i="3" s="1"/>
  <c r="AA6" i="3"/>
  <c r="AA27" i="3"/>
  <c r="AA42" i="3"/>
  <c r="AA12" i="3"/>
  <c r="AA13" i="3" s="1"/>
  <c r="AA14" i="3" s="1"/>
  <c r="AA33" i="3" l="1"/>
  <c r="AA7" i="3"/>
  <c r="AA93" i="3" s="1"/>
  <c r="AA89" i="3" s="1"/>
  <c r="AA9" i="3"/>
  <c r="AA47" i="3" s="1"/>
  <c r="AA51" i="3"/>
  <c r="AA34" i="3" s="1"/>
  <c r="AA11" i="3"/>
  <c r="AA38" i="3"/>
  <c r="AA21" i="3"/>
  <c r="AA41" i="3"/>
  <c r="AA73" i="3"/>
  <c r="AA65" i="3"/>
  <c r="AA57" i="3" s="1"/>
  <c r="AA45" i="3" s="1"/>
  <c r="AA26" i="3" s="1"/>
  <c r="AA75" i="3"/>
  <c r="AA82" i="3"/>
  <c r="AA50" i="3"/>
  <c r="AA24" i="3"/>
  <c r="AA23" i="3"/>
  <c r="AA46" i="3"/>
  <c r="AA29" i="3"/>
  <c r="AA28" i="3"/>
  <c r="AA19" i="3"/>
  <c r="AA20" i="3" s="1"/>
  <c r="AA43" i="3" l="1"/>
  <c r="AA85" i="3"/>
  <c r="AA80" i="3" s="1"/>
  <c r="AA72" i="3" s="1"/>
  <c r="AA64" i="3" s="1"/>
  <c r="AA56" i="3" s="1"/>
  <c r="AA44" i="3" s="1"/>
  <c r="AA25" i="3"/>
  <c r="AA94" i="3"/>
  <c r="AA90" i="3" s="1"/>
  <c r="AA86" i="3" s="1"/>
  <c r="AA81" i="3" s="1"/>
  <c r="AA74" i="3" s="1"/>
  <c r="AA66" i="3" s="1"/>
  <c r="AA58" i="3" s="1"/>
  <c r="AA48" i="3" s="1"/>
  <c r="AA67" i="3"/>
  <c r="AA59" i="3" s="1"/>
  <c r="AA49" i="3" s="1"/>
  <c r="AA31" i="3" s="1"/>
  <c r="AA96" i="3"/>
  <c r="AA92" i="3" s="1"/>
  <c r="AA88" i="3" s="1"/>
  <c r="AA84" i="3" s="1"/>
  <c r="AA78" i="3" s="1"/>
  <c r="AA70" i="3" s="1"/>
  <c r="AA62" i="3" s="1"/>
  <c r="AA54" i="3" s="1"/>
  <c r="AA22" i="3"/>
  <c r="AA79" i="3" s="1"/>
  <c r="AA95" i="3"/>
  <c r="AA91" i="3" s="1"/>
  <c r="AA77" i="3"/>
  <c r="AA69" i="3"/>
  <c r="AA61" i="3" s="1"/>
  <c r="AA53" i="3" s="1"/>
  <c r="AA36" i="3" s="1"/>
  <c r="AA30" i="3" l="1"/>
  <c r="AA87" i="3"/>
  <c r="AA83" i="3" s="1"/>
  <c r="AA76" i="3" s="1"/>
  <c r="AA68" i="3" s="1"/>
  <c r="AA60" i="3" s="1"/>
  <c r="AA52" i="3" s="1"/>
  <c r="AA35" i="3"/>
  <c r="AA71" i="3"/>
  <c r="AA63" i="3" s="1"/>
  <c r="AA55" i="3" s="1"/>
  <c r="AA40" i="3" s="1"/>
  <c r="AA39" i="3"/>
  <c r="AA98" i="3" l="1"/>
  <c r="AA2" i="3" s="1"/>
  <c r="C281" i="2" s="1"/>
</calcChain>
</file>

<file path=xl/sharedStrings.xml><?xml version="1.0" encoding="utf-8"?>
<sst xmlns="http://schemas.openxmlformats.org/spreadsheetml/2006/main" count="450" uniqueCount="208">
  <si>
    <t>Dossier</t>
  </si>
  <si>
    <t>Date</t>
  </si>
  <si>
    <t>Phase</t>
  </si>
  <si>
    <t>Indice</t>
  </si>
  <si>
    <t>MAITRE D'OUVRAGE
Ministère de la Justice, DIR SG Centre-Est
20 Boulevard Eugène Deruelle
69432 LYON Cedex 03</t>
  </si>
  <si>
    <t>ECONOMISTE DE LA CONSTRUCTION : 
    GBA &amp;CO
    7 rue Pablo Picasso
    42000 SAINT-ETIENNE</t>
  </si>
  <si>
    <t>BE STRUCTURE : 
    BOST INGENIERIE
    1997 rue Jeab Rostand
    42350 LA TALAUDIERE</t>
  </si>
  <si>
    <t>BE FLUIDES : 
    BDIBAT
    12 rue Jules Simon
    42100 ST ETIENNE</t>
  </si>
  <si>
    <t>ARCHITECTE : 
    EUTOPIA Architectes
    10 Rue Marius Patinaud
    42000 ST ETIENNE</t>
  </si>
  <si>
    <t>NIV</t>
  </si>
  <si>
    <t>CODE</t>
  </si>
  <si>
    <t>TITRE1</t>
  </si>
  <si>
    <t>M1</t>
  </si>
  <si>
    <t>M2</t>
  </si>
  <si>
    <t>M3</t>
  </si>
  <si>
    <t>M4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</si>
  <si>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</si>
  <si>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</si>
  <si>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</si>
  <si>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</si>
  <si>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</si>
  <si>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</si>
  <si>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</si>
  <si>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</si>
  <si>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</si>
  <si>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</si>
  <si>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</si>
  <si>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</si>
  <si>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</si>
  <si>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</si>
  <si>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</si>
  <si>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</si>
  <si>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</si>
  <si>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</si>
  <si>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Variante imposée</t>
  </si>
  <si>
    <t>Numéro
 Variante imposée</t>
  </si>
  <si>
    <t>Taux TVA</t>
  </si>
  <si>
    <t>Marque</t>
  </si>
  <si>
    <t>Référence</t>
  </si>
  <si>
    <t>Commentaire</t>
  </si>
  <si>
    <t>Localisation</t>
  </si>
  <si>
    <t>Lot n°10</t>
  </si>
  <si>
    <t>Travaux spéciaux - Béton projeté
Voûtes des archives</t>
  </si>
  <si>
    <t>3.&amp;</t>
  </si>
  <si>
    <t>Réfection des voûtes des sous-sols</t>
  </si>
  <si>
    <t>2.1</t>
  </si>
  <si>
    <t>Travaux préparatoires</t>
  </si>
  <si>
    <t>FT</t>
  </si>
  <si>
    <t>9.T</t>
  </si>
  <si>
    <t>9.U.IMAGE</t>
  </si>
  <si>
    <t>9.UMOD</t>
  </si>
  <si>
    <t>9.L</t>
  </si>
  <si>
    <t>9.M.Z</t>
  </si>
  <si>
    <t>9.&amp;</t>
  </si>
  <si>
    <t>2.2</t>
  </si>
  <si>
    <t>Déménagement des archives</t>
  </si>
  <si>
    <t>2.3</t>
  </si>
  <si>
    <t>Réalisation de réservation dans plancher existant - 200 x 200 mm</t>
  </si>
  <si>
    <t>2.4</t>
  </si>
  <si>
    <t>Démolition des remplissages agglos</t>
  </si>
  <si>
    <t>2.5</t>
  </si>
  <si>
    <t>Voile BA épaisseur 0.20 m</t>
  </si>
  <si>
    <t>2.6</t>
  </si>
  <si>
    <t>Fouilles en tranchées</t>
  </si>
  <si>
    <t>2.7</t>
  </si>
  <si>
    <t>Béton projeté sur voûtes - 20 cm</t>
  </si>
  <si>
    <t>2.8</t>
  </si>
  <si>
    <t xml:space="preserve">Chaînage cintré en tête de mur de 0.20m de largeur </t>
  </si>
  <si>
    <t>ML</t>
  </si>
  <si>
    <t>2.9</t>
  </si>
  <si>
    <t xml:space="preserve">Linteau B.A rapporté en sous face de linteau existant  </t>
  </si>
  <si>
    <t>8.T</t>
  </si>
  <si>
    <t>2.9.1</t>
  </si>
  <si>
    <t>Linteau 20 x 40 ht</t>
  </si>
  <si>
    <t>2.9.2</t>
  </si>
  <si>
    <t>Linteau 32 x 40 ht</t>
  </si>
  <si>
    <t>8.&amp;</t>
  </si>
  <si>
    <t>Total H.T. :</t>
  </si>
  <si>
    <t>Total T.V.A. (20%) :</t>
  </si>
  <si>
    <t>Total T.T.C. :</t>
  </si>
  <si>
    <t>Prestation d’Électricité</t>
  </si>
  <si>
    <t>3.T</t>
  </si>
  <si>
    <t>3.U.IMAGE</t>
  </si>
  <si>
    <t>3.1</t>
  </si>
  <si>
    <t>Mise en attente des câbles électriques existants</t>
  </si>
  <si>
    <t>ENS</t>
  </si>
  <si>
    <t>3.2</t>
  </si>
  <si>
    <t>Fourniture et pose de nouveaux chemins de câbles</t>
  </si>
  <si>
    <t>3.3</t>
  </si>
  <si>
    <t>Dépose repose de l'éclairage existant</t>
  </si>
  <si>
    <t>3.4</t>
  </si>
  <si>
    <t>Mise en attente de 2 têtes de détections automatiques</t>
  </si>
  <si>
    <t>Prestation de CVC</t>
  </si>
  <si>
    <t>4.1</t>
  </si>
  <si>
    <t>Dévoiement et reprise de gaines générales</t>
  </si>
  <si>
    <t>4.T</t>
  </si>
  <si>
    <t>4.U.IMAGE</t>
  </si>
  <si>
    <t>4.1.1</t>
  </si>
  <si>
    <t>Adaptation de réseaux</t>
  </si>
  <si>
    <t>4.1.1.1</t>
  </si>
  <si>
    <t>Raccordements sur gaines existantes en attentes</t>
  </si>
  <si>
    <t>4.1.1.2</t>
  </si>
  <si>
    <t>Gaine diam 450 mm</t>
  </si>
  <si>
    <t>4.1.1.3</t>
  </si>
  <si>
    <t>Isolation réseau intérieur 25 mm</t>
  </si>
  <si>
    <t>4.1.1.4</t>
  </si>
  <si>
    <t>Percements et rebouchage</t>
  </si>
  <si>
    <t>4.1.1.5</t>
  </si>
  <si>
    <t xml:space="preserve"> Clapet coupe feu autocommandé</t>
  </si>
  <si>
    <t>4.&amp;</t>
  </si>
  <si>
    <t>4.2</t>
  </si>
  <si>
    <t>Reprise ventilation des archives</t>
  </si>
  <si>
    <t>4.2.1</t>
  </si>
  <si>
    <t xml:space="preserve">Repérage et Dépose </t>
  </si>
  <si>
    <t>4.2.2</t>
  </si>
  <si>
    <t xml:space="preserve">Adaptation de réseaux </t>
  </si>
  <si>
    <t>4.2.2.1</t>
  </si>
  <si>
    <t>4.2.2.2</t>
  </si>
  <si>
    <t>Gaine diam 200 mm</t>
  </si>
  <si>
    <t>4.2.2.3</t>
  </si>
  <si>
    <t>4.2.3</t>
  </si>
  <si>
    <t>Bouche de reprise</t>
  </si>
  <si>
    <t>4.2.3.1</t>
  </si>
  <si>
    <t>Bouche de reprise diam 200 mm</t>
  </si>
  <si>
    <t>4.2.3.2</t>
  </si>
  <si>
    <t>Module de régulation de débit diam 200 mm</t>
  </si>
  <si>
    <t>Prestation de plâtrerie peinture</t>
  </si>
  <si>
    <t>5.1</t>
  </si>
  <si>
    <t>Caisson d'habillage de Gaines de Ventilation - CF 1H - Rw + C = 35 dB</t>
  </si>
  <si>
    <t>5.2</t>
  </si>
  <si>
    <t>Peinture acrylique en parois - Classe A</t>
  </si>
  <si>
    <t>RECAPITULATIF
Lot n°10 Travaux spéciaux - Béton projeté
Voûtes des archives</t>
  </si>
  <si>
    <t>RECAPITULATIF DES CHAPITRES</t>
  </si>
  <si>
    <t>2 - Réfection des voûtes des sous-sols</t>
  </si>
  <si>
    <t>3 - Prestation d’Électricité</t>
  </si>
  <si>
    <t>4 - Prestation de CVC</t>
  </si>
  <si>
    <t>- 4.1 - Dévoiement et reprise de gaines générales</t>
  </si>
  <si>
    <t>- 4.2 - Reprise ventilation des archives</t>
  </si>
  <si>
    <t>5 - Prestation de plâtrerie peinture</t>
  </si>
  <si>
    <t>Total du lot Travaux spéciaux - Béton projeté
Voûtes des archives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</si>
  <si>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</si>
  <si>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</si>
  <si>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</si>
  <si>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</si>
  <si>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</si>
  <si>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</si>
  <si>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</si>
  <si>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</si>
  <si>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</si>
  <si>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</si>
  <si>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</si>
  <si>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</si>
  <si>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</si>
  <si>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</si>
  <si>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</si>
  <si>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</si>
  <si>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</si>
  <si>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</si>
  <si>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</si>
  <si>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</si>
  <si>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</si>
  <si>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</si>
  <si>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</si>
  <si>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</si>
  <si>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</si>
  <si>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</si>
  <si>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</si>
  <si>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</si>
  <si>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</si>
  <si>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</si>
  <si>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</si>
  <si>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</si>
  <si>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D.P.G.F.</t>
  </si>
  <si>
    <t>Palais de justice de Roanne</t>
  </si>
  <si>
    <t>07/05/2024</t>
  </si>
  <si>
    <t>DCE</t>
  </si>
  <si>
    <t>A</t>
  </si>
  <si>
    <t>5 place Georges Clémenceau</t>
  </si>
  <si>
    <t>42300 ROANNE</t>
  </si>
  <si>
    <t>VERSION</t>
  </si>
  <si>
    <t>4.00</t>
  </si>
  <si>
    <t>TYPEDOC</t>
  </si>
  <si>
    <t>DPGF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</si>
  <si>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</si>
  <si>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</si>
  <si>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</si>
  <si>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</si>
  <si>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</si>
  <si>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</si>
  <si>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</si>
  <si>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</si>
  <si>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</si>
  <si>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</si>
  <si>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</si>
  <si>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</si>
  <si>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</si>
  <si>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</si>
  <si>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</si>
  <si>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</si>
  <si>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</si>
  <si>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</si>
  <si>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</si>
  <si>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</si>
  <si>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</si>
  <si>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</si>
  <si>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</si>
  <si>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</si>
  <si>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Installations de chantier : base vie selon PIC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</si>
</sst>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  <numFmt numFmtId="168" formatCode="0.00\ \€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8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 wrapText="1"/>
    </xf>
    <xf numFmtId="168" fontId="7" fillId="0" borderId="10" xfId="0" applyNumberFormat="1" applyFont="1" applyBorder="1" applyAlignment="1">
      <alignment horizontal="center" vertical="center" wrapText="1"/>
    </xf>
    <xf numFmtId="168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8" fontId="7" fillId="0" borderId="0" xfId="0" applyNumberFormat="1" applyFont="1" applyAlignment="1">
      <alignment horizontal="center" vertical="center" wrapText="1"/>
    </xf>
    <xf numFmtId="168" fontId="7" fillId="0" borderId="11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168" fontId="9" fillId="0" borderId="9" xfId="0" applyNumberFormat="1" applyFont="1" applyBorder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168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8" fontId="11" fillId="0" borderId="0" xfId="0" applyNumberFormat="1" applyFont="1" applyAlignment="1">
      <alignment horizontal="center" vertical="center" wrapText="1"/>
    </xf>
    <xf numFmtId="168" fontId="11" fillId="0" borderId="1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8" fontId="1" fillId="0" borderId="13" xfId="0" applyNumberFormat="1" applyFont="1" applyBorder="1" applyAlignment="1">
      <alignment horizontal="center" vertical="center" wrapText="1"/>
    </xf>
    <xf numFmtId="168" fontId="1" fillId="0" borderId="14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right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1" fillId="0" borderId="1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5" fontId="10" fillId="0" borderId="0" xfId="0" applyNumberFormat="1" applyFont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165" fontId="1" fillId="0" borderId="18" xfId="0" applyNumberFormat="1" applyFont="1" applyBorder="1" applyAlignment="1">
      <alignment horizontal="right" vertical="center" wrapText="1"/>
    </xf>
    <xf numFmtId="0" fontId="10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165" fontId="10" fillId="0" borderId="20" xfId="0" applyNumberFormat="1" applyFont="1" applyBorder="1" applyAlignment="1">
      <alignment horizontal="right" vertical="center" wrapText="1"/>
    </xf>
    <xf numFmtId="165" fontId="1" fillId="0" borderId="20" xfId="0" applyNumberFormat="1" applyFont="1" applyBorder="1" applyAlignment="1">
      <alignment horizontal="right" vertical="center" wrapText="1"/>
    </xf>
    <xf numFmtId="165" fontId="1" fillId="0" borderId="21" xfId="0" applyNumberFormat="1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165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165" fontId="13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5" fontId="10" fillId="0" borderId="0" xfId="0" applyNumberFormat="1" applyFont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5" fontId="10" fillId="0" borderId="7" xfId="0" applyNumberFormat="1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5" fontId="10" fillId="0" borderId="7" xfId="0" applyNumberFormat="1" applyFont="1" applyBorder="1" applyAlignment="1">
      <alignment horizontal="right" vertical="center" wrapText="1"/>
    </xf>
    <xf numFmtId="165" fontId="10" fillId="0" borderId="8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top" wrapText="1"/>
    </xf>
    <xf numFmtId="167" fontId="6" fillId="0" borderId="24" xfId="0" applyNumberFormat="1" applyFont="1" applyBorder="1" applyAlignment="1" applyProtection="1">
      <alignment vertical="top" wrapText="1"/>
      <protection locked="0"/>
    </xf>
    <xf numFmtId="0" fontId="6" fillId="0" borderId="24" xfId="0" applyFont="1" applyBorder="1" applyAlignment="1" applyProtection="1">
      <alignment vertical="top" wrapText="1"/>
      <protection locked="0"/>
    </xf>
    <xf numFmtId="0" fontId="10" fillId="0" borderId="0" xfId="0" applyFont="1" applyAlignment="1">
      <alignment horizontal="center" vertical="top" wrapText="1"/>
    </xf>
    <xf numFmtId="166" fontId="6" fillId="0" borderId="24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2</xdr:row>
      <xdr:rowOff>71438</xdr:rowOff>
    </xdr:from>
    <xdr:to>
      <xdr:col>6</xdr:col>
      <xdr:colOff>527550</xdr:colOff>
      <xdr:row>8</xdr:row>
      <xdr:rowOff>34702</xdr:rowOff>
    </xdr:to>
    <xdr:pic>
      <xdr:nvPicPr>
        <xdr:cNvPr id="2" name="Picture 1" descr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300038"/>
          <a:ext cx="1080000" cy="649064"/>
        </a:xfrm>
        <a:prstGeom prst="rect">
          <a:avLst/>
        </a:prstGeom>
      </xdr:spPr>
    </xdr:pic>
    <xdr:clientData/>
  </xdr:twoCellAnchor>
  <xdr:twoCellAnchor editAs="oneCell">
    <xdr:from>
      <xdr:col>4</xdr:col>
      <xdr:colOff>223838</xdr:colOff>
      <xdr:row>27</xdr:row>
      <xdr:rowOff>0</xdr:rowOff>
    </xdr:from>
    <xdr:to>
      <xdr:col>7</xdr:col>
      <xdr:colOff>740723</xdr:colOff>
      <xdr:row>44</xdr:row>
      <xdr:rowOff>114043</xdr:rowOff>
    </xdr:to>
    <xdr:pic>
      <xdr:nvPicPr>
        <xdr:cNvPr id="3" name="Picture 2" descr="{20db8101-2378-4687-b3c7-02d6fffa19eb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48013" y="3086100"/>
          <a:ext cx="3164835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78</xdr:row>
      <xdr:rowOff>100013</xdr:rowOff>
    </xdr:from>
    <xdr:to>
      <xdr:col>1</xdr:col>
      <xdr:colOff>636587</xdr:colOff>
      <xdr:row>82</xdr:row>
      <xdr:rowOff>5357</xdr:rowOff>
    </xdr:to>
    <xdr:pic>
      <xdr:nvPicPr>
        <xdr:cNvPr id="4" name="Picture 3" descr="Imag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15413"/>
          <a:ext cx="603250" cy="36254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95250</xdr:rowOff>
    </xdr:from>
    <xdr:to>
      <xdr:col>1</xdr:col>
      <xdr:colOff>636587</xdr:colOff>
      <xdr:row>76</xdr:row>
      <xdr:rowOff>12700</xdr:rowOff>
    </xdr:to>
    <xdr:pic>
      <xdr:nvPicPr>
        <xdr:cNvPr id="5" name="Picture 4" descr="{13fedd0f-71b9-40c3-a7e2-4f456f8f039a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0962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63</xdr:row>
      <xdr:rowOff>95250</xdr:rowOff>
    </xdr:from>
    <xdr:to>
      <xdr:col>1</xdr:col>
      <xdr:colOff>636587</xdr:colOff>
      <xdr:row>69</xdr:row>
      <xdr:rowOff>12700</xdr:rowOff>
    </xdr:to>
    <xdr:pic>
      <xdr:nvPicPr>
        <xdr:cNvPr id="6" name="Picture 5" descr="{27b1f2ce-0c2a-46b5-af35-b6eea42a21ad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72961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58</xdr:row>
      <xdr:rowOff>28575</xdr:rowOff>
    </xdr:from>
    <xdr:to>
      <xdr:col>1</xdr:col>
      <xdr:colOff>636587</xdr:colOff>
      <xdr:row>60</xdr:row>
      <xdr:rowOff>81363</xdr:rowOff>
    </xdr:to>
    <xdr:pic>
      <xdr:nvPicPr>
        <xdr:cNvPr id="7" name="Picture 6" descr="{b4f91260-6728-4941-83f3-b9b263855303}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6657975"/>
          <a:ext cx="603250" cy="281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65"/>
      <c r="F2" s="65"/>
      <c r="G2" s="65"/>
      <c r="H2" s="65"/>
      <c r="I2" s="8"/>
    </row>
    <row r="3" spans="2:9" ht="9" customHeight="1" x14ac:dyDescent="0.25">
      <c r="B3" s="5"/>
      <c r="C3" s="6"/>
      <c r="D3" s="7"/>
      <c r="E3" s="65"/>
      <c r="F3" s="65"/>
      <c r="G3" s="65"/>
      <c r="H3" s="65"/>
      <c r="I3" s="8"/>
    </row>
    <row r="4" spans="2:9" ht="9" customHeight="1" x14ac:dyDescent="0.25">
      <c r="B4" s="5"/>
      <c r="C4" s="6"/>
      <c r="D4" s="7"/>
      <c r="E4" s="65"/>
      <c r="F4" s="65"/>
      <c r="G4" s="65"/>
      <c r="H4" s="65"/>
      <c r="I4" s="8"/>
    </row>
    <row r="5" spans="2:9" ht="9" customHeight="1" x14ac:dyDescent="0.25">
      <c r="B5" s="5"/>
      <c r="C5" s="6"/>
      <c r="D5" s="7"/>
      <c r="E5" s="65"/>
      <c r="F5" s="65"/>
      <c r="G5" s="65"/>
      <c r="H5" s="65"/>
      <c r="I5" s="8"/>
    </row>
    <row r="6" spans="2:9" ht="9" customHeight="1" x14ac:dyDescent="0.25">
      <c r="B6" s="5"/>
      <c r="C6" s="6"/>
      <c r="D6" s="7"/>
      <c r="E6" s="65"/>
      <c r="F6" s="65"/>
      <c r="G6" s="65"/>
      <c r="H6" s="65"/>
      <c r="I6" s="8"/>
    </row>
    <row r="7" spans="2:9" ht="9" customHeight="1" x14ac:dyDescent="0.25">
      <c r="B7" s="5"/>
      <c r="C7" s="6"/>
      <c r="D7" s="7"/>
      <c r="E7" s="65"/>
      <c r="F7" s="65"/>
      <c r="G7" s="65"/>
      <c r="H7" s="65"/>
      <c r="I7" s="8"/>
    </row>
    <row r="8" spans="2:9" ht="9" customHeight="1" x14ac:dyDescent="0.25">
      <c r="B8" s="5"/>
      <c r="C8" s="6"/>
      <c r="D8" s="7"/>
      <c r="E8" s="65"/>
      <c r="F8" s="65"/>
      <c r="G8" s="65"/>
      <c r="H8" s="65"/>
      <c r="I8" s="8"/>
    </row>
    <row r="9" spans="2:9" ht="9" customHeight="1" x14ac:dyDescent="0.25">
      <c r="B9" s="5"/>
      <c r="C9" s="6"/>
      <c r="D9" s="7"/>
      <c r="E9" s="65"/>
      <c r="F9" s="65"/>
      <c r="G9" s="65"/>
      <c r="H9" s="65"/>
      <c r="I9" s="8"/>
    </row>
    <row r="10" spans="2:9" ht="9" customHeight="1" x14ac:dyDescent="0.25">
      <c r="B10" s="5"/>
      <c r="C10" s="6"/>
      <c r="D10" s="7"/>
      <c r="E10" s="65"/>
      <c r="F10" s="65"/>
      <c r="G10" s="65"/>
      <c r="H10" s="65"/>
      <c r="I10" s="8"/>
    </row>
    <row r="11" spans="2:9" ht="9" customHeight="1" x14ac:dyDescent="0.25">
      <c r="B11" s="5"/>
      <c r="C11" s="6"/>
      <c r="D11" s="7"/>
      <c r="E11" s="71" t="str">
        <f>IF(Paramètres!C5&lt;&gt;"",Paramètres!C5,"")</f>
        <v>Palais de justice de Roanne</v>
      </c>
      <c r="F11" s="71"/>
      <c r="G11" s="71"/>
      <c r="H11" s="71"/>
      <c r="I11" s="8"/>
    </row>
    <row r="12" spans="2:9" ht="9" customHeight="1" x14ac:dyDescent="0.25">
      <c r="B12" s="5"/>
      <c r="C12" s="6"/>
      <c r="D12" s="7"/>
      <c r="E12" s="71"/>
      <c r="F12" s="71"/>
      <c r="G12" s="71"/>
      <c r="H12" s="71"/>
      <c r="I12" s="8"/>
    </row>
    <row r="13" spans="2:9" ht="9" customHeight="1" x14ac:dyDescent="0.25">
      <c r="B13" s="5"/>
      <c r="C13" s="6"/>
      <c r="D13" s="7"/>
      <c r="E13" s="71"/>
      <c r="F13" s="71"/>
      <c r="G13" s="71"/>
      <c r="H13" s="71"/>
      <c r="I13" s="8"/>
    </row>
    <row r="14" spans="2:9" ht="9" customHeight="1" x14ac:dyDescent="0.25">
      <c r="B14" s="5"/>
      <c r="C14" s="6"/>
      <c r="D14" s="7"/>
      <c r="E14" s="71"/>
      <c r="F14" s="71"/>
      <c r="G14" s="71"/>
      <c r="H14" s="71"/>
      <c r="I14" s="8"/>
    </row>
    <row r="15" spans="2:9" ht="9" customHeight="1" x14ac:dyDescent="0.25">
      <c r="B15" s="5"/>
      <c r="C15" s="6"/>
      <c r="D15" s="7"/>
      <c r="E15" s="71"/>
      <c r="F15" s="71"/>
      <c r="G15" s="71"/>
      <c r="H15" s="71"/>
      <c r="I15" s="8"/>
    </row>
    <row r="16" spans="2:9" ht="9" customHeight="1" x14ac:dyDescent="0.25">
      <c r="B16" s="5"/>
      <c r="C16" s="6"/>
      <c r="D16" s="7"/>
      <c r="E16" s="71"/>
      <c r="F16" s="71"/>
      <c r="G16" s="71"/>
      <c r="H16" s="71"/>
      <c r="I16" s="8"/>
    </row>
    <row r="17" spans="2:9" ht="9" customHeight="1" x14ac:dyDescent="0.25">
      <c r="B17" s="5"/>
      <c r="C17" s="6"/>
      <c r="D17" s="7"/>
      <c r="E17" s="71"/>
      <c r="F17" s="71"/>
      <c r="G17" s="71"/>
      <c r="H17" s="71"/>
      <c r="I17" s="8"/>
    </row>
    <row r="18" spans="2:9" ht="9" customHeight="1" x14ac:dyDescent="0.25">
      <c r="B18" s="5"/>
      <c r="C18" s="6"/>
      <c r="D18" s="7"/>
      <c r="E18" s="71"/>
      <c r="F18" s="71"/>
      <c r="G18" s="71"/>
      <c r="H18" s="71"/>
      <c r="I18" s="8"/>
    </row>
    <row r="19" spans="2:9" ht="9" customHeight="1" x14ac:dyDescent="0.25">
      <c r="B19" s="5"/>
      <c r="C19" s="6"/>
      <c r="D19" s="7"/>
      <c r="E19" s="71"/>
      <c r="F19" s="71"/>
      <c r="G19" s="71"/>
      <c r="H19" s="71"/>
      <c r="I19" s="8"/>
    </row>
    <row r="20" spans="2:9" ht="9" customHeight="1" x14ac:dyDescent="0.25">
      <c r="B20" s="5"/>
      <c r="C20" s="6"/>
      <c r="D20" s="7"/>
      <c r="E20" s="71" t="str">
        <f>IF(Paramètres!C24&lt;&gt;"",Paramètres!C24,"") &amp; CHAR(10) &amp; IF(Paramètres!C26&lt;&gt;"",Paramètres!C26,"") &amp; CHAR(10) &amp; IF(Paramètres!C28&lt;&gt;"",Paramètres!C28,"")</f>
        <v xml:space="preserve">5 place Georges Clémenceau
42300 ROANNE
</v>
      </c>
      <c r="F20" s="71"/>
      <c r="G20" s="71"/>
      <c r="H20" s="71"/>
      <c r="I20" s="8"/>
    </row>
    <row r="21" spans="2:9" ht="9" customHeight="1" x14ac:dyDescent="0.25">
      <c r="B21" s="5"/>
      <c r="C21" s="6"/>
      <c r="D21" s="7"/>
      <c r="E21" s="71"/>
      <c r="F21" s="71"/>
      <c r="G21" s="71"/>
      <c r="H21" s="71"/>
      <c r="I21" s="8"/>
    </row>
    <row r="22" spans="2:9" ht="9" customHeight="1" x14ac:dyDescent="0.25">
      <c r="B22" s="5"/>
      <c r="C22" s="6"/>
      <c r="D22" s="7"/>
      <c r="E22" s="71"/>
      <c r="F22" s="71"/>
      <c r="G22" s="71"/>
      <c r="H22" s="71"/>
      <c r="I22" s="8"/>
    </row>
    <row r="23" spans="2:9" ht="9" customHeight="1" x14ac:dyDescent="0.25">
      <c r="B23" s="5"/>
      <c r="C23" s="6"/>
      <c r="D23" s="7"/>
      <c r="E23" s="71"/>
      <c r="F23" s="71"/>
      <c r="G23" s="71"/>
      <c r="H23" s="71"/>
      <c r="I23" s="8"/>
    </row>
    <row r="24" spans="2:9" ht="9" customHeight="1" x14ac:dyDescent="0.25">
      <c r="B24" s="5"/>
      <c r="C24" s="6"/>
      <c r="D24" s="7"/>
      <c r="E24" s="71"/>
      <c r="F24" s="71"/>
      <c r="G24" s="71"/>
      <c r="H24" s="71"/>
      <c r="I24" s="8"/>
    </row>
    <row r="25" spans="2:9" ht="9" customHeight="1" x14ac:dyDescent="0.25">
      <c r="B25" s="5"/>
      <c r="C25" s="6"/>
      <c r="D25" s="7"/>
      <c r="E25" s="71"/>
      <c r="F25" s="71"/>
      <c r="G25" s="71"/>
      <c r="H25" s="71"/>
      <c r="I25" s="8"/>
    </row>
    <row r="26" spans="2:9" ht="9" customHeight="1" x14ac:dyDescent="0.25">
      <c r="B26" s="5"/>
      <c r="C26" s="6"/>
      <c r="D26" s="7"/>
      <c r="E26" s="71"/>
      <c r="F26" s="71"/>
      <c r="G26" s="71"/>
      <c r="H26" s="71"/>
      <c r="I26" s="8"/>
    </row>
    <row r="27" spans="2:9" ht="9" customHeight="1" x14ac:dyDescent="0.25">
      <c r="B27" s="5"/>
      <c r="C27" s="6"/>
      <c r="D27" s="7"/>
      <c r="E27" s="71"/>
      <c r="F27" s="71"/>
      <c r="G27" s="71"/>
      <c r="H27" s="71"/>
      <c r="I27" s="8"/>
    </row>
    <row r="28" spans="2:9" ht="9" customHeight="1" x14ac:dyDescent="0.25">
      <c r="B28" s="5"/>
      <c r="C28" s="6"/>
      <c r="D28" s="7"/>
      <c r="E28" s="65"/>
      <c r="F28" s="65"/>
      <c r="G28" s="65"/>
      <c r="H28" s="65"/>
      <c r="I28" s="8"/>
    </row>
    <row r="29" spans="2:9" ht="9" customHeight="1" x14ac:dyDescent="0.25">
      <c r="B29" s="5"/>
      <c r="C29" s="6"/>
      <c r="D29" s="7"/>
      <c r="E29" s="65"/>
      <c r="F29" s="65"/>
      <c r="G29" s="65"/>
      <c r="H29" s="65"/>
      <c r="I29" s="8"/>
    </row>
    <row r="30" spans="2:9" ht="9" customHeight="1" x14ac:dyDescent="0.25">
      <c r="B30" s="5"/>
      <c r="C30" s="6"/>
      <c r="D30" s="7"/>
      <c r="E30" s="65"/>
      <c r="F30" s="65"/>
      <c r="G30" s="65"/>
      <c r="H30" s="65"/>
      <c r="I30" s="8"/>
    </row>
    <row r="31" spans="2:9" ht="9" customHeight="1" x14ac:dyDescent="0.25">
      <c r="B31" s="5"/>
      <c r="C31" s="6"/>
      <c r="D31" s="7"/>
      <c r="E31" s="65"/>
      <c r="F31" s="65"/>
      <c r="G31" s="65"/>
      <c r="H31" s="65"/>
      <c r="I31" s="8"/>
    </row>
    <row r="32" spans="2:9" ht="9" customHeight="1" x14ac:dyDescent="0.25">
      <c r="B32" s="5"/>
      <c r="C32" s="6"/>
      <c r="D32" s="7"/>
      <c r="E32" s="65"/>
      <c r="F32" s="65"/>
      <c r="G32" s="65"/>
      <c r="H32" s="65"/>
      <c r="I32" s="8"/>
    </row>
    <row r="33" spans="2:9" ht="9" customHeight="1" x14ac:dyDescent="0.25">
      <c r="B33" s="5"/>
      <c r="C33" s="6"/>
      <c r="D33" s="7"/>
      <c r="E33" s="65"/>
      <c r="F33" s="65"/>
      <c r="G33" s="65"/>
      <c r="H33" s="65"/>
      <c r="I33" s="8"/>
    </row>
    <row r="34" spans="2:9" ht="9" customHeight="1" x14ac:dyDescent="0.25">
      <c r="B34" s="5"/>
      <c r="C34" s="6"/>
      <c r="D34" s="7"/>
      <c r="E34" s="65"/>
      <c r="F34" s="65"/>
      <c r="G34" s="65"/>
      <c r="H34" s="65"/>
      <c r="I34" s="8"/>
    </row>
    <row r="35" spans="2:9" ht="9" customHeight="1" x14ac:dyDescent="0.25">
      <c r="B35" s="5"/>
      <c r="C35" s="6"/>
      <c r="D35" s="7"/>
      <c r="E35" s="65"/>
      <c r="F35" s="65"/>
      <c r="G35" s="65"/>
      <c r="H35" s="65"/>
      <c r="I35" s="8"/>
    </row>
    <row r="36" spans="2:9" ht="9" customHeight="1" x14ac:dyDescent="0.25">
      <c r="B36" s="5"/>
      <c r="C36" s="6"/>
      <c r="D36" s="7"/>
      <c r="E36" s="65"/>
      <c r="F36" s="65"/>
      <c r="G36" s="65"/>
      <c r="H36" s="65"/>
      <c r="I36" s="8"/>
    </row>
    <row r="37" spans="2:9" ht="9" customHeight="1" x14ac:dyDescent="0.25">
      <c r="B37" s="5"/>
      <c r="C37" s="6"/>
      <c r="D37" s="7"/>
      <c r="E37" s="65"/>
      <c r="F37" s="65"/>
      <c r="G37" s="65"/>
      <c r="H37" s="65"/>
      <c r="I37" s="8"/>
    </row>
    <row r="38" spans="2:9" ht="9" customHeight="1" x14ac:dyDescent="0.25">
      <c r="B38" s="5"/>
      <c r="C38" s="6"/>
      <c r="D38" s="7"/>
      <c r="E38" s="65"/>
      <c r="F38" s="65"/>
      <c r="G38" s="65"/>
      <c r="H38" s="65"/>
      <c r="I38" s="8"/>
    </row>
    <row r="39" spans="2:9" ht="9" customHeight="1" x14ac:dyDescent="0.25">
      <c r="B39" s="5"/>
      <c r="C39" s="6"/>
      <c r="D39" s="7"/>
      <c r="E39" s="65"/>
      <c r="F39" s="65"/>
      <c r="G39" s="65"/>
      <c r="H39" s="65"/>
      <c r="I39" s="8"/>
    </row>
    <row r="40" spans="2:9" ht="9" customHeight="1" x14ac:dyDescent="0.25">
      <c r="B40" s="5"/>
      <c r="C40" s="6"/>
      <c r="D40" s="7"/>
      <c r="E40" s="65"/>
      <c r="F40" s="65"/>
      <c r="G40" s="65"/>
      <c r="H40" s="65"/>
      <c r="I40" s="8"/>
    </row>
    <row r="41" spans="2:9" ht="9" customHeight="1" x14ac:dyDescent="0.25">
      <c r="B41" s="5"/>
      <c r="C41" s="6"/>
      <c r="D41" s="7"/>
      <c r="E41" s="65"/>
      <c r="F41" s="65"/>
      <c r="G41" s="65"/>
      <c r="H41" s="65"/>
      <c r="I41" s="8"/>
    </row>
    <row r="42" spans="2:9" ht="9" customHeight="1" x14ac:dyDescent="0.25">
      <c r="B42" s="5"/>
      <c r="C42" s="6"/>
      <c r="D42" s="7"/>
      <c r="E42" s="65"/>
      <c r="F42" s="65"/>
      <c r="G42" s="65"/>
      <c r="H42" s="65"/>
      <c r="I42" s="8"/>
    </row>
    <row r="43" spans="2:9" ht="9" customHeight="1" x14ac:dyDescent="0.25">
      <c r="B43" s="5"/>
      <c r="C43" s="6"/>
      <c r="D43" s="7"/>
      <c r="E43" s="65"/>
      <c r="F43" s="65"/>
      <c r="G43" s="65"/>
      <c r="H43" s="65"/>
      <c r="I43" s="8"/>
    </row>
    <row r="44" spans="2:9" ht="9" customHeight="1" x14ac:dyDescent="0.25">
      <c r="B44" s="5"/>
      <c r="C44" s="6"/>
      <c r="D44" s="7"/>
      <c r="E44" s="65"/>
      <c r="F44" s="65"/>
      <c r="G44" s="65"/>
      <c r="H44" s="65"/>
      <c r="I44" s="8"/>
    </row>
    <row r="45" spans="2:9" ht="9" customHeight="1" x14ac:dyDescent="0.25">
      <c r="B45" s="5"/>
      <c r="C45" s="6"/>
      <c r="D45" s="7"/>
      <c r="E45" s="65"/>
      <c r="F45" s="65"/>
      <c r="G45" s="65"/>
      <c r="H45" s="65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64" t="s">
        <v>4</v>
      </c>
      <c r="F47" s="65"/>
      <c r="G47" s="65"/>
      <c r="H47" s="65"/>
      <c r="I47" s="8"/>
    </row>
    <row r="48" spans="2:9" ht="9" customHeight="1" x14ac:dyDescent="0.25">
      <c r="B48" s="5"/>
      <c r="C48" s="6"/>
      <c r="D48" s="7"/>
      <c r="E48" s="65"/>
      <c r="F48" s="65"/>
      <c r="G48" s="65"/>
      <c r="H48" s="65"/>
      <c r="I48" s="8"/>
    </row>
    <row r="49" spans="2:9" ht="9" customHeight="1" x14ac:dyDescent="0.25">
      <c r="B49" s="5"/>
      <c r="C49" s="6"/>
      <c r="D49" s="7"/>
      <c r="E49" s="65"/>
      <c r="F49" s="65"/>
      <c r="G49" s="65"/>
      <c r="H49" s="65"/>
      <c r="I49" s="8"/>
    </row>
    <row r="50" spans="2:9" ht="9" customHeight="1" x14ac:dyDescent="0.25">
      <c r="B50" s="5"/>
      <c r="C50" s="6"/>
      <c r="D50" s="7"/>
      <c r="E50" s="65"/>
      <c r="F50" s="65"/>
      <c r="G50" s="65"/>
      <c r="H50" s="65"/>
      <c r="I50" s="8"/>
    </row>
    <row r="51" spans="2:9" ht="9" customHeight="1" x14ac:dyDescent="0.25">
      <c r="B51" s="5"/>
      <c r="C51" s="6"/>
      <c r="D51" s="7"/>
      <c r="E51" s="65"/>
      <c r="F51" s="65"/>
      <c r="G51" s="65"/>
      <c r="H51" s="65"/>
      <c r="I51" s="8"/>
    </row>
    <row r="52" spans="2:9" ht="9" customHeight="1" x14ac:dyDescent="0.25">
      <c r="B52" s="5"/>
      <c r="C52" s="6"/>
      <c r="D52" s="7"/>
      <c r="E52" s="65"/>
      <c r="F52" s="65"/>
      <c r="G52" s="65"/>
      <c r="H52" s="65"/>
      <c r="I52" s="8"/>
    </row>
    <row r="53" spans="2:9" ht="9" customHeight="1" x14ac:dyDescent="0.25">
      <c r="B53" s="5"/>
      <c r="C53" s="6"/>
      <c r="D53" s="7"/>
      <c r="E53" s="65"/>
      <c r="F53" s="65"/>
      <c r="G53" s="65"/>
      <c r="H53" s="65"/>
      <c r="I53" s="8"/>
    </row>
    <row r="54" spans="2:9" ht="9" customHeight="1" x14ac:dyDescent="0.25">
      <c r="B54" s="5"/>
      <c r="C54" s="6"/>
      <c r="D54" s="7"/>
      <c r="E54" s="65"/>
      <c r="F54" s="65"/>
      <c r="G54" s="65"/>
      <c r="H54" s="65"/>
      <c r="I54" s="8"/>
    </row>
    <row r="55" spans="2:9" ht="9" customHeight="1" x14ac:dyDescent="0.25">
      <c r="B55" s="5"/>
      <c r="C55" s="6"/>
      <c r="D55" s="7"/>
      <c r="E55" s="65"/>
      <c r="F55" s="65"/>
      <c r="G55" s="65"/>
      <c r="H55" s="65"/>
      <c r="I55" s="8"/>
    </row>
    <row r="56" spans="2:9" ht="9" customHeight="1" x14ac:dyDescent="0.25">
      <c r="B56" s="5"/>
      <c r="C56" s="6"/>
      <c r="D56" s="7"/>
      <c r="E56" s="65"/>
      <c r="F56" s="65"/>
      <c r="G56" s="65"/>
      <c r="H56" s="65"/>
      <c r="I56" s="8"/>
    </row>
    <row r="57" spans="2:9" ht="9" customHeight="1" x14ac:dyDescent="0.25">
      <c r="B57" s="62"/>
      <c r="C57" s="60" t="s">
        <v>8</v>
      </c>
      <c r="D57" s="7"/>
      <c r="E57" s="65"/>
      <c r="F57" s="65"/>
      <c r="G57" s="65"/>
      <c r="H57" s="65"/>
      <c r="I57" s="8"/>
    </row>
    <row r="58" spans="2:9" ht="9" customHeight="1" x14ac:dyDescent="0.25">
      <c r="B58" s="62"/>
      <c r="C58" s="61"/>
      <c r="D58" s="7"/>
      <c r="E58" s="65"/>
      <c r="F58" s="65"/>
      <c r="G58" s="65"/>
      <c r="H58" s="65"/>
      <c r="I58" s="8"/>
    </row>
    <row r="59" spans="2:9" ht="9" customHeight="1" x14ac:dyDescent="0.25">
      <c r="B59" s="62"/>
      <c r="C59" s="61"/>
      <c r="D59" s="7"/>
      <c r="E59" s="7"/>
      <c r="F59" s="7"/>
      <c r="G59" s="7"/>
      <c r="H59" s="7"/>
      <c r="I59" s="8"/>
    </row>
    <row r="60" spans="2:9" ht="9" customHeight="1" x14ac:dyDescent="0.25">
      <c r="B60" s="62"/>
      <c r="C60" s="61"/>
      <c r="D60" s="7"/>
      <c r="E60" s="66" t="str">
        <f>IF(Paramètres!C9&lt;&gt;"",Paramètres!C9,"")</f>
        <v>Lot n°10</v>
      </c>
      <c r="F60" s="66"/>
      <c r="G60" s="66"/>
      <c r="H60" s="66"/>
      <c r="I60" s="8"/>
    </row>
    <row r="61" spans="2:9" ht="9" customHeight="1" x14ac:dyDescent="0.25">
      <c r="B61" s="62"/>
      <c r="C61" s="61"/>
      <c r="D61" s="7"/>
      <c r="E61" s="66"/>
      <c r="F61" s="66"/>
      <c r="G61" s="66"/>
      <c r="H61" s="66"/>
      <c r="I61" s="8"/>
    </row>
    <row r="62" spans="2:9" ht="9" customHeight="1" x14ac:dyDescent="0.25">
      <c r="B62" s="62"/>
      <c r="C62" s="61"/>
      <c r="D62" s="7"/>
      <c r="E62" s="66"/>
      <c r="F62" s="66"/>
      <c r="G62" s="66"/>
      <c r="H62" s="66"/>
      <c r="I62" s="8"/>
    </row>
    <row r="63" spans="2:9" ht="9" customHeight="1" x14ac:dyDescent="0.25">
      <c r="B63" s="62"/>
      <c r="C63" s="61"/>
      <c r="D63" s="7"/>
      <c r="E63" s="66" t="str">
        <f>IF(Paramètres!C11&lt;&gt;"",Paramètres!C11,"")</f>
        <v>Travaux spéciaux - Béton projeté
Voûtes des archives</v>
      </c>
      <c r="F63" s="66"/>
      <c r="G63" s="66"/>
      <c r="H63" s="66"/>
      <c r="I63" s="8"/>
    </row>
    <row r="64" spans="2:9" ht="9" customHeight="1" x14ac:dyDescent="0.25">
      <c r="B64" s="62"/>
      <c r="C64" s="60" t="s">
        <v>7</v>
      </c>
      <c r="D64" s="7"/>
      <c r="E64" s="66"/>
      <c r="F64" s="66"/>
      <c r="G64" s="66"/>
      <c r="H64" s="66"/>
      <c r="I64" s="8"/>
    </row>
    <row r="65" spans="2:9" ht="9" customHeight="1" x14ac:dyDescent="0.25">
      <c r="B65" s="62"/>
      <c r="C65" s="61"/>
      <c r="D65" s="7"/>
      <c r="E65" s="66"/>
      <c r="F65" s="66"/>
      <c r="G65" s="66"/>
      <c r="H65" s="66"/>
      <c r="I65" s="8"/>
    </row>
    <row r="66" spans="2:9" ht="9" customHeight="1" x14ac:dyDescent="0.25">
      <c r="B66" s="62"/>
      <c r="C66" s="61"/>
      <c r="D66" s="7"/>
      <c r="E66" s="66"/>
      <c r="F66" s="66"/>
      <c r="G66" s="66"/>
      <c r="H66" s="66"/>
      <c r="I66" s="8"/>
    </row>
    <row r="67" spans="2:9" ht="9" customHeight="1" x14ac:dyDescent="0.25">
      <c r="B67" s="62"/>
      <c r="C67" s="61"/>
      <c r="D67" s="7"/>
      <c r="E67" s="66"/>
      <c r="F67" s="66"/>
      <c r="G67" s="66"/>
      <c r="H67" s="66"/>
      <c r="I67" s="8"/>
    </row>
    <row r="68" spans="2:9" ht="9" customHeight="1" x14ac:dyDescent="0.25">
      <c r="B68" s="62"/>
      <c r="C68" s="61"/>
      <c r="D68" s="7"/>
      <c r="E68" s="66"/>
      <c r="F68" s="66"/>
      <c r="G68" s="66"/>
      <c r="H68" s="66"/>
      <c r="I68" s="8"/>
    </row>
    <row r="69" spans="2:9" ht="9" customHeight="1" x14ac:dyDescent="0.25">
      <c r="B69" s="62"/>
      <c r="C69" s="61"/>
      <c r="D69" s="7"/>
      <c r="E69" s="66"/>
      <c r="F69" s="66"/>
      <c r="G69" s="66"/>
      <c r="H69" s="66"/>
      <c r="I69" s="8"/>
    </row>
    <row r="70" spans="2:9" ht="9" customHeight="1" x14ac:dyDescent="0.25">
      <c r="B70" s="62"/>
      <c r="C70" s="61"/>
      <c r="D70" s="7"/>
      <c r="E70" s="67" t="str">
        <f>IF(Paramètres!C3&lt;&gt;"",Paramètres!C3,"")</f>
        <v>D.P.G.F.</v>
      </c>
      <c r="F70" s="68"/>
      <c r="G70" s="68"/>
      <c r="H70" s="69"/>
      <c r="I70" s="8"/>
    </row>
    <row r="71" spans="2:9" ht="9" customHeight="1" x14ac:dyDescent="0.25">
      <c r="B71" s="62"/>
      <c r="C71" s="60" t="s">
        <v>6</v>
      </c>
      <c r="D71" s="7"/>
      <c r="E71" s="70"/>
      <c r="F71" s="71"/>
      <c r="G71" s="71"/>
      <c r="H71" s="72"/>
      <c r="I71" s="8"/>
    </row>
    <row r="72" spans="2:9" ht="9" customHeight="1" x14ac:dyDescent="0.25">
      <c r="B72" s="62"/>
      <c r="C72" s="61"/>
      <c r="D72" s="7"/>
      <c r="E72" s="70"/>
      <c r="F72" s="71"/>
      <c r="G72" s="71"/>
      <c r="H72" s="72"/>
      <c r="I72" s="8"/>
    </row>
    <row r="73" spans="2:9" ht="9" customHeight="1" x14ac:dyDescent="0.25">
      <c r="B73" s="62"/>
      <c r="C73" s="61"/>
      <c r="D73" s="7"/>
      <c r="E73" s="70"/>
      <c r="F73" s="71"/>
      <c r="G73" s="71"/>
      <c r="H73" s="72"/>
      <c r="I73" s="8"/>
    </row>
    <row r="74" spans="2:9" ht="9" customHeight="1" x14ac:dyDescent="0.25">
      <c r="B74" s="62"/>
      <c r="C74" s="61"/>
      <c r="D74" s="7"/>
      <c r="E74" s="70"/>
      <c r="F74" s="71"/>
      <c r="G74" s="71"/>
      <c r="H74" s="72"/>
      <c r="I74" s="8"/>
    </row>
    <row r="75" spans="2:9" ht="9" customHeight="1" x14ac:dyDescent="0.25">
      <c r="B75" s="62"/>
      <c r="C75" s="61"/>
      <c r="D75" s="7"/>
      <c r="E75" s="70"/>
      <c r="F75" s="71"/>
      <c r="G75" s="71"/>
      <c r="H75" s="72"/>
      <c r="I75" s="8"/>
    </row>
    <row r="76" spans="2:9" ht="9" customHeight="1" x14ac:dyDescent="0.25">
      <c r="B76" s="62"/>
      <c r="C76" s="61"/>
      <c r="D76" s="7"/>
      <c r="E76" s="73"/>
      <c r="F76" s="74"/>
      <c r="G76" s="74"/>
      <c r="H76" s="75"/>
      <c r="I76" s="8"/>
    </row>
    <row r="77" spans="2:9" ht="9" customHeight="1" x14ac:dyDescent="0.25">
      <c r="B77" s="62"/>
      <c r="C77" s="61"/>
      <c r="D77" s="7"/>
      <c r="E77" s="7"/>
      <c r="F77" s="7"/>
      <c r="G77" s="7"/>
      <c r="H77" s="7"/>
      <c r="I77" s="8"/>
    </row>
    <row r="78" spans="2:9" ht="9" customHeight="1" x14ac:dyDescent="0.25">
      <c r="B78" s="62"/>
      <c r="C78" s="60" t="s">
        <v>5</v>
      </c>
      <c r="D78" s="7"/>
      <c r="E78" s="7"/>
      <c r="F78" s="63" t="s">
        <v>0</v>
      </c>
      <c r="G78" s="63">
        <f>IF(Paramètres!C7&lt;&gt;"",Paramètres!C7,"")</f>
        <v>5901</v>
      </c>
      <c r="H78" s="7"/>
      <c r="I78" s="8"/>
    </row>
    <row r="79" spans="2:9" ht="9" customHeight="1" x14ac:dyDescent="0.25">
      <c r="B79" s="62"/>
      <c r="C79" s="61"/>
      <c r="D79" s="7"/>
      <c r="E79" s="7"/>
      <c r="F79" s="63"/>
      <c r="G79" s="63"/>
      <c r="H79" s="7"/>
      <c r="I79" s="8"/>
    </row>
    <row r="80" spans="2:9" ht="9" customHeight="1" x14ac:dyDescent="0.25">
      <c r="B80" s="62"/>
      <c r="C80" s="61"/>
      <c r="D80" s="7"/>
      <c r="E80" s="7"/>
      <c r="F80" s="63" t="s">
        <v>1</v>
      </c>
      <c r="G80" s="63" t="str">
        <f>IF(Paramètres!C13&lt;&gt;"",Paramètres!C13,"")</f>
        <v>07/05/2024</v>
      </c>
      <c r="H80" s="7"/>
      <c r="I80" s="8"/>
    </row>
    <row r="81" spans="2:9" ht="9" customHeight="1" x14ac:dyDescent="0.25">
      <c r="B81" s="62"/>
      <c r="C81" s="61"/>
      <c r="D81" s="7"/>
      <c r="E81" s="7"/>
      <c r="F81" s="63"/>
      <c r="G81" s="63"/>
      <c r="H81" s="7"/>
      <c r="I81" s="8"/>
    </row>
    <row r="82" spans="2:9" ht="9" customHeight="1" x14ac:dyDescent="0.25">
      <c r="B82" s="62"/>
      <c r="C82" s="61"/>
      <c r="D82" s="7"/>
      <c r="E82" s="7"/>
      <c r="F82" s="63" t="s">
        <v>2</v>
      </c>
      <c r="G82" s="63" t="str">
        <f>IF(Paramètres!C15&lt;&gt;"",Paramètres!C15,"")</f>
        <v>DCE</v>
      </c>
      <c r="H82" s="7"/>
      <c r="I82" s="8"/>
    </row>
    <row r="83" spans="2:9" ht="9" customHeight="1" x14ac:dyDescent="0.25">
      <c r="B83" s="62"/>
      <c r="C83" s="61"/>
      <c r="D83" s="7"/>
      <c r="E83" s="7"/>
      <c r="F83" s="63"/>
      <c r="G83" s="63"/>
      <c r="H83" s="7"/>
      <c r="I83" s="8"/>
    </row>
    <row r="84" spans="2:9" ht="9" customHeight="1" x14ac:dyDescent="0.25">
      <c r="B84" s="62"/>
      <c r="C84" s="61"/>
      <c r="D84" s="7"/>
      <c r="E84" s="7"/>
      <c r="F84" s="63" t="s">
        <v>3</v>
      </c>
      <c r="G84" s="63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63"/>
      <c r="G85" s="63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mergeCells count="24">
    <mergeCell ref="E2:H10"/>
    <mergeCell ref="E11:H19"/>
    <mergeCell ref="E20:H27"/>
    <mergeCell ref="E28:H45"/>
    <mergeCell ref="E60:H62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C57:C63"/>
    <mergeCell ref="B57:B63"/>
    <mergeCell ref="C78:C84"/>
    <mergeCell ref="B78:B84"/>
    <mergeCell ref="C71:C77"/>
    <mergeCell ref="B71:B77"/>
    <mergeCell ref="C64:C70"/>
    <mergeCell ref="B64:B7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S286"/>
  <sheetViews>
    <sheetView showGridLines="0" tabSelected="1" topLeftCell="B1" workbookViewId="0">
      <pane ySplit="3" topLeftCell="A4" activePane="bottomLeft" state="frozen"/>
      <selection pane="bottomLeft" activeCell="K7" sqref="K7"/>
    </sheetView>
  </sheetViews>
  <sheetFormatPr baseColWidth="10" defaultColWidth="9.140625" defaultRowHeight="15" x14ac:dyDescent="0.25"/>
  <cols>
    <col min="1" max="1" width="0" style="22" hidden="1" customWidth="1"/>
    <col min="2" max="2" width="10.7109375" style="29" customWidth="1"/>
    <col min="3" max="3" width="12.7109375" style="29" customWidth="1"/>
    <col min="4" max="7" width="8.140625" style="29" customWidth="1"/>
    <col min="8" max="10" width="8.140625" style="37" customWidth="1"/>
    <col min="11" max="12" width="12.5703125" style="41" customWidth="1"/>
    <col min="13" max="13" width="10.7109375" style="37" hidden="1" customWidth="1"/>
    <col min="14" max="14" width="0" style="37" hidden="1" customWidth="1"/>
    <col min="15" max="15" width="10.7109375" style="37" customWidth="1"/>
    <col min="16" max="19" width="0" style="22" hidden="1" customWidth="1"/>
    <col min="20" max="69" width="10.7109375" style="22" customWidth="1"/>
    <col min="70" max="16384" width="9.140625" style="22"/>
  </cols>
  <sheetData>
    <row r="1" spans="1:19" hidden="1" x14ac:dyDescent="0.25">
      <c r="A1" s="21" t="s">
        <v>9</v>
      </c>
      <c r="B1" s="26" t="s">
        <v>10</v>
      </c>
      <c r="C1" s="26" t="s">
        <v>11</v>
      </c>
      <c r="D1" s="26" t="s">
        <v>12</v>
      </c>
      <c r="E1" s="26" t="s">
        <v>13</v>
      </c>
      <c r="F1" s="26" t="s">
        <v>14</v>
      </c>
      <c r="G1" s="26" t="s">
        <v>15</v>
      </c>
      <c r="H1" s="35" t="s">
        <v>16</v>
      </c>
      <c r="I1" s="35" t="s">
        <v>17</v>
      </c>
      <c r="J1" s="35" t="s">
        <v>18</v>
      </c>
      <c r="K1" s="36" t="s">
        <v>19</v>
      </c>
      <c r="L1" s="36" t="s">
        <v>20</v>
      </c>
      <c r="M1" s="35" t="s">
        <v>21</v>
      </c>
      <c r="O1" s="35" t="s">
        <v>22</v>
      </c>
      <c r="P1" s="21" t="s">
        <v>23</v>
      </c>
      <c r="Q1" s="21" t="s">
        <v>24</v>
      </c>
      <c r="R1" s="21" t="s">
        <v>25</v>
      </c>
      <c r="S1" s="21" t="s">
        <v>26</v>
      </c>
    </row>
    <row r="3" spans="1:19" ht="33.75" x14ac:dyDescent="0.25">
      <c r="A3" s="21" t="s">
        <v>27</v>
      </c>
      <c r="B3" s="27" t="s">
        <v>28</v>
      </c>
      <c r="C3" s="127" t="s">
        <v>29</v>
      </c>
      <c r="D3" s="127"/>
      <c r="E3" s="127"/>
      <c r="F3" s="127"/>
      <c r="G3" s="127"/>
      <c r="H3" s="23" t="s">
        <v>16</v>
      </c>
      <c r="I3" s="23" t="s">
        <v>30</v>
      </c>
      <c r="J3" s="23" t="s">
        <v>31</v>
      </c>
      <c r="K3" s="34" t="s">
        <v>32</v>
      </c>
      <c r="L3" s="34" t="s">
        <v>33</v>
      </c>
      <c r="M3" s="23" t="s">
        <v>34</v>
      </c>
      <c r="N3" s="23" t="s">
        <v>35</v>
      </c>
      <c r="O3" s="23" t="s">
        <v>36</v>
      </c>
      <c r="P3" s="23" t="s">
        <v>37</v>
      </c>
      <c r="Q3" s="23" t="s">
        <v>38</v>
      </c>
      <c r="R3" s="23" t="s">
        <v>39</v>
      </c>
      <c r="S3" s="23" t="s">
        <v>40</v>
      </c>
    </row>
    <row r="4" spans="1:19" ht="40.9" customHeight="1" x14ac:dyDescent="0.25">
      <c r="A4" s="21">
        <v>2</v>
      </c>
      <c r="B4" s="28" t="s">
        <v>41</v>
      </c>
      <c r="C4" s="128" t="s">
        <v>42</v>
      </c>
      <c r="D4" s="128"/>
      <c r="E4" s="128"/>
      <c r="F4" s="128"/>
      <c r="G4" s="128"/>
      <c r="H4" s="38"/>
      <c r="I4" s="38"/>
      <c r="J4" s="38"/>
      <c r="K4" s="39"/>
      <c r="L4" s="40"/>
      <c r="M4" s="35"/>
    </row>
    <row r="5" spans="1:19" hidden="1" x14ac:dyDescent="0.25">
      <c r="A5" s="21">
        <v>3</v>
      </c>
    </row>
    <row r="6" spans="1:19" hidden="1" x14ac:dyDescent="0.25">
      <c r="A6" s="21" t="s">
        <v>43</v>
      </c>
    </row>
    <row r="7" spans="1:19" s="25" customFormat="1" x14ac:dyDescent="0.25">
      <c r="A7" s="21"/>
      <c r="B7" s="30">
        <v>1</v>
      </c>
      <c r="C7" s="112" t="s">
        <v>207</v>
      </c>
      <c r="D7" s="113"/>
      <c r="E7" s="113"/>
      <c r="F7" s="113"/>
      <c r="G7" s="113"/>
      <c r="H7" s="45" t="s">
        <v>47</v>
      </c>
      <c r="I7" s="46">
        <v>1</v>
      </c>
      <c r="J7" s="46"/>
      <c r="K7" s="47"/>
      <c r="L7" s="34">
        <f>IF(AND(I7= "",J7= ""), 0, ROUND(ROUND(K7, 2) * ROUND(IF(J7="",I7,J7),  0), 2))</f>
        <v>0</v>
      </c>
      <c r="M7" s="52"/>
      <c r="N7" s="37"/>
      <c r="O7" s="48">
        <v>0.2</v>
      </c>
    </row>
    <row r="8" spans="1:19" ht="18.600000000000001" customHeight="1" x14ac:dyDescent="0.25">
      <c r="A8" s="21">
        <v>3</v>
      </c>
      <c r="B8" s="30">
        <v>2</v>
      </c>
      <c r="C8" s="124" t="s">
        <v>44</v>
      </c>
      <c r="D8" s="124"/>
      <c r="E8" s="124"/>
      <c r="F8" s="124"/>
      <c r="G8" s="124"/>
      <c r="H8" s="42"/>
      <c r="I8" s="42"/>
      <c r="J8" s="42"/>
      <c r="K8" s="43"/>
      <c r="L8" s="44"/>
      <c r="M8" s="35"/>
    </row>
    <row r="9" spans="1:19" x14ac:dyDescent="0.25">
      <c r="A9" s="21">
        <v>9</v>
      </c>
      <c r="B9" s="31" t="s">
        <v>45</v>
      </c>
      <c r="C9" s="112" t="s">
        <v>46</v>
      </c>
      <c r="D9" s="113"/>
      <c r="E9" s="113"/>
      <c r="F9" s="113"/>
      <c r="G9" s="113"/>
      <c r="H9" s="45" t="s">
        <v>47</v>
      </c>
      <c r="I9" s="46">
        <v>1</v>
      </c>
      <c r="J9" s="46"/>
      <c r="K9" s="47"/>
      <c r="L9" s="34">
        <f>IF(AND(I9= "",J9= ""), 0, ROUND(ROUND(K9, 2) * ROUND(IF(J9="",I9,J9),  0), 2))</f>
        <v>0</v>
      </c>
      <c r="M9" s="35"/>
      <c r="O9" s="48">
        <v>0.2</v>
      </c>
      <c r="S9" s="21">
        <v>2255</v>
      </c>
    </row>
    <row r="10" spans="1:19" hidden="1" x14ac:dyDescent="0.25">
      <c r="A10" s="21" t="s">
        <v>48</v>
      </c>
    </row>
    <row r="11" spans="1:19" hidden="1" x14ac:dyDescent="0.25">
      <c r="A11" s="21" t="s">
        <v>48</v>
      </c>
    </row>
    <row r="12" spans="1:19" hidden="1" x14ac:dyDescent="0.25">
      <c r="A12" s="21" t="s">
        <v>48</v>
      </c>
    </row>
    <row r="13" spans="1:19" hidden="1" x14ac:dyDescent="0.25">
      <c r="A13" s="24" t="s">
        <v>49</v>
      </c>
    </row>
    <row r="14" spans="1:19" hidden="1" x14ac:dyDescent="0.25">
      <c r="A14" s="24" t="s">
        <v>49</v>
      </c>
    </row>
    <row r="15" spans="1:19" hidden="1" x14ac:dyDescent="0.25">
      <c r="A15" s="21" t="s">
        <v>50</v>
      </c>
    </row>
    <row r="16" spans="1:19" hidden="1" x14ac:dyDescent="0.25">
      <c r="A16" s="21" t="s">
        <v>51</v>
      </c>
    </row>
    <row r="17" spans="1:19" hidden="1" x14ac:dyDescent="0.25">
      <c r="A17" s="21" t="s">
        <v>52</v>
      </c>
    </row>
    <row r="18" spans="1:19" hidden="1" x14ac:dyDescent="0.25">
      <c r="A18" s="21" t="s">
        <v>53</v>
      </c>
    </row>
    <row r="19" spans="1:19" x14ac:dyDescent="0.25">
      <c r="A19" s="21">
        <v>9</v>
      </c>
      <c r="B19" s="31" t="s">
        <v>54</v>
      </c>
      <c r="C19" s="112" t="s">
        <v>55</v>
      </c>
      <c r="D19" s="113"/>
      <c r="E19" s="113"/>
      <c r="F19" s="113"/>
      <c r="G19" s="113"/>
      <c r="H19" s="45" t="s">
        <v>47</v>
      </c>
      <c r="I19" s="46">
        <v>1</v>
      </c>
      <c r="J19" s="46"/>
      <c r="K19" s="47"/>
      <c r="L19" s="34">
        <f>IF(AND(I19= "",J19= ""), 0, ROUND(ROUND(K19, 2) * ROUND(IF(J19="",I19,J19),  0), 2))</f>
        <v>0</v>
      </c>
      <c r="M19" s="35"/>
      <c r="O19" s="48">
        <v>0.2</v>
      </c>
      <c r="S19" s="21">
        <v>2255</v>
      </c>
    </row>
    <row r="20" spans="1:19" hidden="1" x14ac:dyDescent="0.25">
      <c r="A20" s="21" t="s">
        <v>48</v>
      </c>
    </row>
    <row r="21" spans="1:19" hidden="1" x14ac:dyDescent="0.25">
      <c r="A21" s="21" t="s">
        <v>48</v>
      </c>
    </row>
    <row r="22" spans="1:19" hidden="1" x14ac:dyDescent="0.25">
      <c r="A22" s="21" t="s">
        <v>48</v>
      </c>
    </row>
    <row r="23" spans="1:19" hidden="1" x14ac:dyDescent="0.25">
      <c r="A23" s="21" t="s">
        <v>50</v>
      </c>
    </row>
    <row r="24" spans="1:19" hidden="1" x14ac:dyDescent="0.25">
      <c r="A24" s="21" t="s">
        <v>51</v>
      </c>
    </row>
    <row r="25" spans="1:19" hidden="1" x14ac:dyDescent="0.25">
      <c r="A25" s="21" t="s">
        <v>52</v>
      </c>
    </row>
    <row r="26" spans="1:19" hidden="1" x14ac:dyDescent="0.25">
      <c r="A26" s="21" t="s">
        <v>53</v>
      </c>
    </row>
    <row r="27" spans="1:19" ht="27.2" customHeight="1" x14ac:dyDescent="0.25">
      <c r="A27" s="21">
        <v>9</v>
      </c>
      <c r="B27" s="31" t="s">
        <v>56</v>
      </c>
      <c r="C27" s="112" t="s">
        <v>57</v>
      </c>
      <c r="D27" s="113"/>
      <c r="E27" s="113"/>
      <c r="F27" s="113"/>
      <c r="G27" s="113"/>
      <c r="H27" s="45" t="s">
        <v>16</v>
      </c>
      <c r="I27" s="46">
        <v>2</v>
      </c>
      <c r="J27" s="46"/>
      <c r="K27" s="47"/>
      <c r="L27" s="34">
        <f>IF(AND(I27= "",J27= ""), 0, ROUND(ROUND(K27, 2) * ROUND(IF(J27="",I27,J27),  0), 2))</f>
        <v>0</v>
      </c>
      <c r="M27" s="35"/>
      <c r="O27" s="48">
        <v>0.2</v>
      </c>
      <c r="S27" s="21">
        <v>2255</v>
      </c>
    </row>
    <row r="28" spans="1:19" hidden="1" x14ac:dyDescent="0.25">
      <c r="A28" s="21" t="s">
        <v>48</v>
      </c>
    </row>
    <row r="29" spans="1:19" hidden="1" x14ac:dyDescent="0.25">
      <c r="A29" s="21" t="s">
        <v>50</v>
      </c>
    </row>
    <row r="30" spans="1:19" hidden="1" x14ac:dyDescent="0.25">
      <c r="A30" s="21" t="s">
        <v>51</v>
      </c>
    </row>
    <row r="31" spans="1:19" hidden="1" x14ac:dyDescent="0.25">
      <c r="A31" s="21" t="s">
        <v>52</v>
      </c>
    </row>
    <row r="32" spans="1:19" hidden="1" x14ac:dyDescent="0.25">
      <c r="A32" s="21" t="s">
        <v>53</v>
      </c>
    </row>
    <row r="33" spans="1:19" x14ac:dyDescent="0.25">
      <c r="A33" s="21">
        <v>9</v>
      </c>
      <c r="B33" s="31" t="s">
        <v>58</v>
      </c>
      <c r="C33" s="112" t="s">
        <v>59</v>
      </c>
      <c r="D33" s="113"/>
      <c r="E33" s="113"/>
      <c r="F33" s="113"/>
      <c r="G33" s="113"/>
      <c r="H33" s="45" t="s">
        <v>13</v>
      </c>
      <c r="I33" s="49">
        <v>25.98</v>
      </c>
      <c r="J33" s="49"/>
      <c r="K33" s="47"/>
      <c r="L33" s="34">
        <f>IF(AND(I33= "",J33= ""), 0, ROUND(ROUND(K33, 2) * ROUND(IF(J33="",I33,J33),  2), 2))</f>
        <v>0</v>
      </c>
      <c r="M33" s="35"/>
      <c r="O33" s="48">
        <v>0.2</v>
      </c>
      <c r="S33" s="21">
        <v>2255</v>
      </c>
    </row>
    <row r="34" spans="1:19" hidden="1" x14ac:dyDescent="0.25">
      <c r="A34" s="21" t="s">
        <v>48</v>
      </c>
    </row>
    <row r="35" spans="1:19" hidden="1" x14ac:dyDescent="0.25">
      <c r="A35" s="21" t="s">
        <v>48</v>
      </c>
    </row>
    <row r="36" spans="1:19" hidden="1" x14ac:dyDescent="0.25">
      <c r="A36" s="21" t="s">
        <v>48</v>
      </c>
    </row>
    <row r="37" spans="1:19" hidden="1" x14ac:dyDescent="0.25">
      <c r="A37" s="21" t="s">
        <v>48</v>
      </c>
    </row>
    <row r="38" spans="1:19" hidden="1" x14ac:dyDescent="0.25">
      <c r="A38" s="21" t="s">
        <v>48</v>
      </c>
    </row>
    <row r="39" spans="1:19" hidden="1" x14ac:dyDescent="0.25">
      <c r="A39" s="21" t="s">
        <v>50</v>
      </c>
    </row>
    <row r="40" spans="1:19" hidden="1" x14ac:dyDescent="0.25">
      <c r="A40" s="21" t="s">
        <v>51</v>
      </c>
    </row>
    <row r="41" spans="1:19" hidden="1" x14ac:dyDescent="0.25">
      <c r="A41" s="21" t="s">
        <v>52</v>
      </c>
    </row>
    <row r="42" spans="1:19" hidden="1" x14ac:dyDescent="0.25">
      <c r="A42" s="21" t="s">
        <v>52</v>
      </c>
    </row>
    <row r="43" spans="1:19" hidden="1" x14ac:dyDescent="0.25">
      <c r="A43" s="21" t="s">
        <v>53</v>
      </c>
    </row>
    <row r="44" spans="1:19" x14ac:dyDescent="0.25">
      <c r="A44" s="21">
        <v>9</v>
      </c>
      <c r="B44" s="31" t="s">
        <v>60</v>
      </c>
      <c r="C44" s="112" t="s">
        <v>61</v>
      </c>
      <c r="D44" s="113"/>
      <c r="E44" s="113"/>
      <c r="F44" s="113"/>
      <c r="G44" s="113"/>
      <c r="H44" s="45" t="s">
        <v>13</v>
      </c>
      <c r="I44" s="49">
        <v>4.2</v>
      </c>
      <c r="J44" s="49"/>
      <c r="K44" s="47"/>
      <c r="L44" s="34">
        <f>IF(AND(I44= "",J44= ""), 0, ROUND(ROUND(K44, 2) * ROUND(IF(J44="",I44,J44),  2), 2))</f>
        <v>0</v>
      </c>
      <c r="M44" s="35"/>
      <c r="O44" s="48">
        <v>0.2</v>
      </c>
      <c r="S44" s="21">
        <v>2255</v>
      </c>
    </row>
    <row r="45" spans="1:19" hidden="1" x14ac:dyDescent="0.25">
      <c r="A45" s="21" t="s">
        <v>48</v>
      </c>
    </row>
    <row r="46" spans="1:19" hidden="1" x14ac:dyDescent="0.25">
      <c r="A46" s="21" t="s">
        <v>48</v>
      </c>
    </row>
    <row r="47" spans="1:19" hidden="1" x14ac:dyDescent="0.25">
      <c r="A47" s="21" t="s">
        <v>48</v>
      </c>
    </row>
    <row r="48" spans="1:19" hidden="1" x14ac:dyDescent="0.25">
      <c r="A48" s="21" t="s">
        <v>50</v>
      </c>
    </row>
    <row r="49" spans="1:19" hidden="1" x14ac:dyDescent="0.25">
      <c r="A49" s="21" t="s">
        <v>51</v>
      </c>
    </row>
    <row r="50" spans="1:19" hidden="1" x14ac:dyDescent="0.25">
      <c r="A50" s="21" t="s">
        <v>52</v>
      </c>
    </row>
    <row r="51" spans="1:19" hidden="1" x14ac:dyDescent="0.25">
      <c r="A51" s="21" t="s">
        <v>53</v>
      </c>
    </row>
    <row r="52" spans="1:19" x14ac:dyDescent="0.25">
      <c r="A52" s="21">
        <v>9</v>
      </c>
      <c r="B52" s="31" t="s">
        <v>62</v>
      </c>
      <c r="C52" s="112" t="s">
        <v>63</v>
      </c>
      <c r="D52" s="113"/>
      <c r="E52" s="113"/>
      <c r="F52" s="113"/>
      <c r="G52" s="113"/>
      <c r="H52" s="45" t="s">
        <v>14</v>
      </c>
      <c r="I52" s="50">
        <v>46.08</v>
      </c>
      <c r="J52" s="50"/>
      <c r="K52" s="47"/>
      <c r="L52" s="34">
        <f>IF(AND(I52= "",J52= ""), 0, ROUND(ROUND(K52, 2) * ROUND(IF(J52="",I52,J52),  3), 2))</f>
        <v>0</v>
      </c>
      <c r="M52" s="35"/>
      <c r="O52" s="48">
        <v>0.2</v>
      </c>
      <c r="S52" s="21">
        <v>2255</v>
      </c>
    </row>
    <row r="53" spans="1:19" hidden="1" x14ac:dyDescent="0.25">
      <c r="A53" s="21" t="s">
        <v>48</v>
      </c>
    </row>
    <row r="54" spans="1:19" hidden="1" x14ac:dyDescent="0.25">
      <c r="A54" s="21" t="s">
        <v>48</v>
      </c>
    </row>
    <row r="55" spans="1:19" hidden="1" x14ac:dyDescent="0.25">
      <c r="A55" s="21" t="s">
        <v>48</v>
      </c>
    </row>
    <row r="56" spans="1:19" hidden="1" x14ac:dyDescent="0.25">
      <c r="A56" s="21" t="s">
        <v>48</v>
      </c>
    </row>
    <row r="57" spans="1:19" hidden="1" x14ac:dyDescent="0.25">
      <c r="A57" s="21" t="s">
        <v>50</v>
      </c>
    </row>
    <row r="58" spans="1:19" hidden="1" x14ac:dyDescent="0.25">
      <c r="A58" s="21" t="s">
        <v>51</v>
      </c>
    </row>
    <row r="59" spans="1:19" hidden="1" x14ac:dyDescent="0.25">
      <c r="A59" s="21" t="s">
        <v>52</v>
      </c>
    </row>
    <row r="60" spans="1:19" hidden="1" x14ac:dyDescent="0.25">
      <c r="A60" s="21" t="s">
        <v>53</v>
      </c>
    </row>
    <row r="61" spans="1:19" x14ac:dyDescent="0.25">
      <c r="A61" s="21">
        <v>9</v>
      </c>
      <c r="B61" s="31" t="s">
        <v>64</v>
      </c>
      <c r="C61" s="112" t="s">
        <v>65</v>
      </c>
      <c r="D61" s="113"/>
      <c r="E61" s="113"/>
      <c r="F61" s="113"/>
      <c r="G61" s="113"/>
      <c r="H61" s="45" t="s">
        <v>13</v>
      </c>
      <c r="I61" s="49">
        <v>124.05</v>
      </c>
      <c r="J61" s="49"/>
      <c r="K61" s="47"/>
      <c r="L61" s="34">
        <f>IF(AND(I61= "",J61= ""), 0, ROUND(ROUND(K61, 2) * ROUND(IF(J61="",I61,J61),  2), 2))</f>
        <v>0</v>
      </c>
      <c r="M61" s="35"/>
      <c r="O61" s="48">
        <v>0.2</v>
      </c>
      <c r="S61" s="21">
        <v>2255</v>
      </c>
    </row>
    <row r="62" spans="1:19" hidden="1" x14ac:dyDescent="0.25">
      <c r="A62" s="21" t="s">
        <v>48</v>
      </c>
    </row>
    <row r="63" spans="1:19" hidden="1" x14ac:dyDescent="0.25">
      <c r="A63" s="21" t="s">
        <v>48</v>
      </c>
    </row>
    <row r="64" spans="1:19" hidden="1" x14ac:dyDescent="0.25">
      <c r="A64" s="21" t="s">
        <v>48</v>
      </c>
    </row>
    <row r="65" spans="1:19" hidden="1" x14ac:dyDescent="0.25">
      <c r="A65" s="21" t="s">
        <v>48</v>
      </c>
    </row>
    <row r="66" spans="1:19" hidden="1" x14ac:dyDescent="0.25">
      <c r="A66" s="21" t="s">
        <v>48</v>
      </c>
    </row>
    <row r="67" spans="1:19" hidden="1" x14ac:dyDescent="0.25">
      <c r="A67" s="21" t="s">
        <v>48</v>
      </c>
    </row>
    <row r="68" spans="1:19" hidden="1" x14ac:dyDescent="0.25">
      <c r="A68" s="21" t="s">
        <v>48</v>
      </c>
    </row>
    <row r="69" spans="1:19" hidden="1" x14ac:dyDescent="0.25">
      <c r="A69" s="21" t="s">
        <v>50</v>
      </c>
    </row>
    <row r="70" spans="1:19" hidden="1" x14ac:dyDescent="0.25">
      <c r="A70" s="21" t="s">
        <v>51</v>
      </c>
    </row>
    <row r="71" spans="1:19" hidden="1" x14ac:dyDescent="0.25">
      <c r="A71" s="21" t="s">
        <v>52</v>
      </c>
    </row>
    <row r="72" spans="1:19" hidden="1" x14ac:dyDescent="0.25">
      <c r="A72" s="21" t="s">
        <v>52</v>
      </c>
    </row>
    <row r="73" spans="1:19" hidden="1" x14ac:dyDescent="0.25">
      <c r="A73" s="21" t="s">
        <v>52</v>
      </c>
    </row>
    <row r="74" spans="1:19" hidden="1" x14ac:dyDescent="0.25">
      <c r="A74" s="21" t="s">
        <v>52</v>
      </c>
    </row>
    <row r="75" spans="1:19" hidden="1" x14ac:dyDescent="0.25">
      <c r="A75" s="21" t="s">
        <v>52</v>
      </c>
    </row>
    <row r="76" spans="1:19" hidden="1" x14ac:dyDescent="0.25">
      <c r="A76" s="21" t="s">
        <v>53</v>
      </c>
    </row>
    <row r="77" spans="1:19" x14ac:dyDescent="0.25">
      <c r="A77" s="21">
        <v>9</v>
      </c>
      <c r="B77" s="31" t="s">
        <v>66</v>
      </c>
      <c r="C77" s="112" t="s">
        <v>67</v>
      </c>
      <c r="D77" s="113"/>
      <c r="E77" s="113"/>
      <c r="F77" s="113"/>
      <c r="G77" s="113"/>
      <c r="H77" s="45" t="s">
        <v>68</v>
      </c>
      <c r="I77" s="49">
        <v>33.520000000000003</v>
      </c>
      <c r="J77" s="49"/>
      <c r="K77" s="47"/>
      <c r="L77" s="34">
        <f>IF(AND(I77= "",J77= ""), 0, ROUND(ROUND(K77, 2) * ROUND(IF(J77="",I77,J77),  2), 2))</f>
        <v>0</v>
      </c>
      <c r="M77" s="35"/>
      <c r="O77" s="48">
        <v>0.2</v>
      </c>
      <c r="S77" s="21">
        <v>2255</v>
      </c>
    </row>
    <row r="78" spans="1:19" hidden="1" x14ac:dyDescent="0.25">
      <c r="A78" s="21" t="s">
        <v>48</v>
      </c>
    </row>
    <row r="79" spans="1:19" hidden="1" x14ac:dyDescent="0.25">
      <c r="A79" s="21" t="s">
        <v>48</v>
      </c>
    </row>
    <row r="80" spans="1:19" hidden="1" x14ac:dyDescent="0.25">
      <c r="A80" s="21" t="s">
        <v>48</v>
      </c>
    </row>
    <row r="81" spans="1:19" hidden="1" x14ac:dyDescent="0.25">
      <c r="A81" s="21" t="s">
        <v>48</v>
      </c>
    </row>
    <row r="82" spans="1:19" hidden="1" x14ac:dyDescent="0.25">
      <c r="A82" s="21" t="s">
        <v>48</v>
      </c>
    </row>
    <row r="83" spans="1:19" hidden="1" x14ac:dyDescent="0.25">
      <c r="A83" s="21" t="s">
        <v>50</v>
      </c>
    </row>
    <row r="84" spans="1:19" hidden="1" x14ac:dyDescent="0.25">
      <c r="A84" s="21" t="s">
        <v>51</v>
      </c>
    </row>
    <row r="85" spans="1:19" hidden="1" x14ac:dyDescent="0.25">
      <c r="A85" s="21" t="s">
        <v>52</v>
      </c>
    </row>
    <row r="86" spans="1:19" hidden="1" x14ac:dyDescent="0.25">
      <c r="A86" s="21" t="s">
        <v>52</v>
      </c>
    </row>
    <row r="87" spans="1:19" hidden="1" x14ac:dyDescent="0.25">
      <c r="A87" s="21" t="s">
        <v>53</v>
      </c>
    </row>
    <row r="88" spans="1:19" ht="29.45" customHeight="1" x14ac:dyDescent="0.25">
      <c r="A88" s="21">
        <v>8</v>
      </c>
      <c r="B88" s="31" t="s">
        <v>69</v>
      </c>
      <c r="C88" s="125" t="s">
        <v>70</v>
      </c>
      <c r="D88" s="125"/>
      <c r="E88" s="125"/>
      <c r="F88" s="125"/>
      <c r="G88" s="125"/>
      <c r="L88" s="51"/>
      <c r="M88" s="35"/>
    </row>
    <row r="89" spans="1:19" hidden="1" x14ac:dyDescent="0.25">
      <c r="A89" s="21" t="s">
        <v>71</v>
      </c>
    </row>
    <row r="90" spans="1:19" hidden="1" x14ac:dyDescent="0.25">
      <c r="A90" s="21" t="s">
        <v>71</v>
      </c>
    </row>
    <row r="91" spans="1:19" hidden="1" x14ac:dyDescent="0.25">
      <c r="A91" s="21" t="s">
        <v>71</v>
      </c>
    </row>
    <row r="92" spans="1:19" hidden="1" x14ac:dyDescent="0.25">
      <c r="A92" s="21" t="s">
        <v>71</v>
      </c>
    </row>
    <row r="93" spans="1:19" x14ac:dyDescent="0.25">
      <c r="A93" s="21">
        <v>9</v>
      </c>
      <c r="B93" s="31" t="s">
        <v>72</v>
      </c>
      <c r="C93" s="112" t="s">
        <v>73</v>
      </c>
      <c r="D93" s="113"/>
      <c r="E93" s="113"/>
      <c r="F93" s="113"/>
      <c r="G93" s="113"/>
      <c r="H93" s="45" t="s">
        <v>68</v>
      </c>
      <c r="I93" s="49">
        <v>3</v>
      </c>
      <c r="J93" s="49"/>
      <c r="K93" s="47"/>
      <c r="L93" s="34">
        <f>IF(AND(I93= "",J93= ""), 0, ROUND(ROUND(K93, 2) * ROUND(IF(J93="",I93,J93),  2), 2))</f>
        <v>0</v>
      </c>
      <c r="M93" s="35"/>
      <c r="O93" s="48">
        <v>0.2</v>
      </c>
      <c r="S93" s="21">
        <v>2255</v>
      </c>
    </row>
    <row r="94" spans="1:19" hidden="1" x14ac:dyDescent="0.25">
      <c r="A94" s="21" t="s">
        <v>48</v>
      </c>
    </row>
    <row r="95" spans="1:19" hidden="1" x14ac:dyDescent="0.25">
      <c r="A95" s="21" t="s">
        <v>48</v>
      </c>
    </row>
    <row r="96" spans="1:19" hidden="1" x14ac:dyDescent="0.25">
      <c r="A96" s="21" t="s">
        <v>50</v>
      </c>
    </row>
    <row r="97" spans="1:19" hidden="1" x14ac:dyDescent="0.25">
      <c r="A97" s="21" t="s">
        <v>51</v>
      </c>
    </row>
    <row r="98" spans="1:19" hidden="1" x14ac:dyDescent="0.25">
      <c r="A98" s="21" t="s">
        <v>52</v>
      </c>
    </row>
    <row r="99" spans="1:19" hidden="1" x14ac:dyDescent="0.25">
      <c r="A99" s="21" t="s">
        <v>53</v>
      </c>
    </row>
    <row r="100" spans="1:19" x14ac:dyDescent="0.25">
      <c r="A100" s="21">
        <v>9</v>
      </c>
      <c r="B100" s="31" t="s">
        <v>74</v>
      </c>
      <c r="C100" s="112" t="s">
        <v>75</v>
      </c>
      <c r="D100" s="113"/>
      <c r="E100" s="113"/>
      <c r="F100" s="113"/>
      <c r="G100" s="113"/>
      <c r="H100" s="45" t="s">
        <v>68</v>
      </c>
      <c r="I100" s="49">
        <v>1</v>
      </c>
      <c r="J100" s="49"/>
      <c r="K100" s="47"/>
      <c r="L100" s="34">
        <f>IF(AND(I100= "",J100= ""), 0, ROUND(ROUND(K100, 2) * ROUND(IF(J100="",I100,J100),  2), 2))</f>
        <v>0</v>
      </c>
      <c r="M100" s="35"/>
      <c r="O100" s="48">
        <v>0.2</v>
      </c>
      <c r="S100" s="21">
        <v>2255</v>
      </c>
    </row>
    <row r="101" spans="1:19" hidden="1" x14ac:dyDescent="0.25">
      <c r="A101" s="21" t="s">
        <v>48</v>
      </c>
    </row>
    <row r="102" spans="1:19" hidden="1" x14ac:dyDescent="0.25">
      <c r="A102" s="21" t="s">
        <v>48</v>
      </c>
    </row>
    <row r="103" spans="1:19" hidden="1" x14ac:dyDescent="0.25">
      <c r="A103" s="21" t="s">
        <v>50</v>
      </c>
    </row>
    <row r="104" spans="1:19" hidden="1" x14ac:dyDescent="0.25">
      <c r="A104" s="21" t="s">
        <v>51</v>
      </c>
    </row>
    <row r="105" spans="1:19" hidden="1" x14ac:dyDescent="0.25">
      <c r="A105" s="21" t="s">
        <v>52</v>
      </c>
    </row>
    <row r="106" spans="1:19" hidden="1" x14ac:dyDescent="0.25">
      <c r="A106" s="21" t="s">
        <v>53</v>
      </c>
    </row>
    <row r="107" spans="1:19" hidden="1" x14ac:dyDescent="0.25">
      <c r="A107" s="21" t="s">
        <v>76</v>
      </c>
    </row>
    <row r="108" spans="1:19" x14ac:dyDescent="0.25">
      <c r="A108" s="21" t="s">
        <v>43</v>
      </c>
      <c r="B108" s="32"/>
      <c r="C108" s="114"/>
      <c r="D108" s="114"/>
      <c r="E108" s="114"/>
      <c r="F108" s="114"/>
      <c r="G108" s="114"/>
      <c r="L108" s="51"/>
    </row>
    <row r="109" spans="1:19" x14ac:dyDescent="0.25">
      <c r="B109" s="32"/>
      <c r="C109" s="117" t="s">
        <v>44</v>
      </c>
      <c r="D109" s="118"/>
      <c r="E109" s="118"/>
      <c r="F109" s="118"/>
      <c r="G109" s="118"/>
      <c r="H109" s="115"/>
      <c r="I109" s="115"/>
      <c r="J109" s="115"/>
      <c r="K109" s="115"/>
      <c r="L109" s="116"/>
    </row>
    <row r="110" spans="1:19" x14ac:dyDescent="0.25">
      <c r="B110" s="32"/>
      <c r="C110" s="121"/>
      <c r="D110" s="84"/>
      <c r="E110" s="84"/>
      <c r="F110" s="84"/>
      <c r="G110" s="84"/>
      <c r="H110" s="119"/>
      <c r="I110" s="119"/>
      <c r="J110" s="119"/>
      <c r="K110" s="119"/>
      <c r="L110" s="120"/>
    </row>
    <row r="111" spans="1:19" x14ac:dyDescent="0.25">
      <c r="B111" s="32"/>
      <c r="C111" s="108" t="s">
        <v>77</v>
      </c>
      <c r="D111" s="109"/>
      <c r="E111" s="109"/>
      <c r="F111" s="109"/>
      <c r="G111" s="109"/>
      <c r="H111" s="122">
        <f>SUMIF(M9:M108, IF(M8="","",M8), L9:L108)</f>
        <v>0</v>
      </c>
      <c r="I111" s="122"/>
      <c r="J111" s="122"/>
      <c r="K111" s="122"/>
      <c r="L111" s="123"/>
    </row>
    <row r="112" spans="1:19" hidden="1" x14ac:dyDescent="0.25">
      <c r="B112" s="32"/>
      <c r="C112" s="104" t="s">
        <v>78</v>
      </c>
      <c r="D112" s="105"/>
      <c r="E112" s="105"/>
      <c r="F112" s="105"/>
      <c r="G112" s="105"/>
      <c r="H112" s="102">
        <f>ROUND(SUMIF(M9:M108, IF(M8="","",M8), L9:L108) * 0.2, 2)</f>
        <v>0</v>
      </c>
      <c r="I112" s="102"/>
      <c r="J112" s="102"/>
      <c r="K112" s="102"/>
      <c r="L112" s="103"/>
    </row>
    <row r="113" spans="1:19" hidden="1" x14ac:dyDescent="0.25">
      <c r="B113" s="32"/>
      <c r="C113" s="108" t="s">
        <v>79</v>
      </c>
      <c r="D113" s="109"/>
      <c r="E113" s="109"/>
      <c r="F113" s="109"/>
      <c r="G113" s="109"/>
      <c r="H113" s="106">
        <f>SUM(H111:H112)</f>
        <v>0</v>
      </c>
      <c r="I113" s="106"/>
      <c r="J113" s="106"/>
      <c r="K113" s="106"/>
      <c r="L113" s="107"/>
    </row>
    <row r="114" spans="1:19" ht="18.600000000000001" customHeight="1" x14ac:dyDescent="0.25">
      <c r="A114" s="21">
        <v>3</v>
      </c>
      <c r="B114" s="30">
        <v>3</v>
      </c>
      <c r="C114" s="124" t="s">
        <v>80</v>
      </c>
      <c r="D114" s="124"/>
      <c r="E114" s="124"/>
      <c r="F114" s="124"/>
      <c r="G114" s="124"/>
      <c r="H114" s="42"/>
      <c r="I114" s="42"/>
      <c r="J114" s="42"/>
      <c r="K114" s="43"/>
      <c r="L114" s="44"/>
      <c r="M114" s="35"/>
    </row>
    <row r="115" spans="1:19" hidden="1" x14ac:dyDescent="0.25">
      <c r="A115" s="21" t="s">
        <v>81</v>
      </c>
    </row>
    <row r="116" spans="1:19" hidden="1" x14ac:dyDescent="0.25">
      <c r="A116" s="24" t="s">
        <v>82</v>
      </c>
    </row>
    <row r="117" spans="1:19" x14ac:dyDescent="0.25">
      <c r="A117" s="21">
        <v>9</v>
      </c>
      <c r="B117" s="31" t="s">
        <v>83</v>
      </c>
      <c r="C117" s="112" t="s">
        <v>84</v>
      </c>
      <c r="D117" s="113"/>
      <c r="E117" s="113"/>
      <c r="F117" s="113"/>
      <c r="G117" s="113"/>
      <c r="H117" s="45" t="s">
        <v>85</v>
      </c>
      <c r="I117" s="46">
        <v>1</v>
      </c>
      <c r="J117" s="46"/>
      <c r="K117" s="47"/>
      <c r="L117" s="34">
        <f>IF(AND(I117= "",J117= ""), 0, ROUND(ROUND(K117, 2) * ROUND(IF(J117="",I117,J117),  0), 2))</f>
        <v>0</v>
      </c>
      <c r="M117" s="35"/>
      <c r="O117" s="48">
        <v>0.2</v>
      </c>
      <c r="S117" s="21">
        <v>2255</v>
      </c>
    </row>
    <row r="118" spans="1:19" hidden="1" x14ac:dyDescent="0.25">
      <c r="A118" s="21" t="s">
        <v>48</v>
      </c>
    </row>
    <row r="119" spans="1:19" hidden="1" x14ac:dyDescent="0.25">
      <c r="A119" s="21" t="s">
        <v>50</v>
      </c>
    </row>
    <row r="120" spans="1:19" hidden="1" x14ac:dyDescent="0.25">
      <c r="A120" s="21" t="s">
        <v>51</v>
      </c>
    </row>
    <row r="121" spans="1:19" hidden="1" x14ac:dyDescent="0.25">
      <c r="A121" s="21" t="s">
        <v>52</v>
      </c>
    </row>
    <row r="122" spans="1:19" hidden="1" x14ac:dyDescent="0.25">
      <c r="A122" s="21" t="s">
        <v>53</v>
      </c>
    </row>
    <row r="123" spans="1:19" x14ac:dyDescent="0.25">
      <c r="A123" s="21">
        <v>9</v>
      </c>
      <c r="B123" s="31" t="s">
        <v>86</v>
      </c>
      <c r="C123" s="112" t="s">
        <v>87</v>
      </c>
      <c r="D123" s="113"/>
      <c r="E123" s="113"/>
      <c r="F123" s="113"/>
      <c r="G123" s="113"/>
      <c r="H123" s="45" t="s">
        <v>85</v>
      </c>
      <c r="I123" s="46">
        <v>1</v>
      </c>
      <c r="J123" s="46"/>
      <c r="K123" s="47"/>
      <c r="L123" s="34">
        <f>IF(AND(I123= "",J123= ""), 0, ROUND(ROUND(K123, 2) * ROUND(IF(J123="",I123,J123),  0), 2))</f>
        <v>0</v>
      </c>
      <c r="M123" s="35"/>
      <c r="O123" s="48">
        <v>0.2</v>
      </c>
      <c r="S123" s="21">
        <v>2255</v>
      </c>
    </row>
    <row r="124" spans="1:19" hidden="1" x14ac:dyDescent="0.25">
      <c r="A124" s="21" t="s">
        <v>48</v>
      </c>
    </row>
    <row r="125" spans="1:19" hidden="1" x14ac:dyDescent="0.25">
      <c r="A125" s="21" t="s">
        <v>50</v>
      </c>
    </row>
    <row r="126" spans="1:19" hidden="1" x14ac:dyDescent="0.25">
      <c r="A126" s="21" t="s">
        <v>51</v>
      </c>
    </row>
    <row r="127" spans="1:19" hidden="1" x14ac:dyDescent="0.25">
      <c r="A127" s="21" t="s">
        <v>52</v>
      </c>
    </row>
    <row r="128" spans="1:19" hidden="1" x14ac:dyDescent="0.25">
      <c r="A128" s="21" t="s">
        <v>53</v>
      </c>
    </row>
    <row r="129" spans="1:19" x14ac:dyDescent="0.25">
      <c r="A129" s="21">
        <v>9</v>
      </c>
      <c r="B129" s="31" t="s">
        <v>88</v>
      </c>
      <c r="C129" s="112" t="s">
        <v>89</v>
      </c>
      <c r="D129" s="113"/>
      <c r="E129" s="113"/>
      <c r="F129" s="113"/>
      <c r="G129" s="113"/>
      <c r="H129" s="45" t="s">
        <v>85</v>
      </c>
      <c r="I129" s="46">
        <v>1</v>
      </c>
      <c r="J129" s="46"/>
      <c r="K129" s="47"/>
      <c r="L129" s="34">
        <f>IF(AND(I129= "",J129= ""), 0, ROUND(ROUND(K129, 2) * ROUND(IF(J129="",I129,J129),  0), 2))</f>
        <v>0</v>
      </c>
      <c r="M129" s="35"/>
      <c r="O129" s="48">
        <v>0.2</v>
      </c>
      <c r="S129" s="21">
        <v>2255</v>
      </c>
    </row>
    <row r="130" spans="1:19" hidden="1" x14ac:dyDescent="0.25">
      <c r="A130" s="21" t="s">
        <v>48</v>
      </c>
    </row>
    <row r="131" spans="1:19" hidden="1" x14ac:dyDescent="0.25">
      <c r="A131" s="21" t="s">
        <v>50</v>
      </c>
    </row>
    <row r="132" spans="1:19" hidden="1" x14ac:dyDescent="0.25">
      <c r="A132" s="21" t="s">
        <v>51</v>
      </c>
    </row>
    <row r="133" spans="1:19" hidden="1" x14ac:dyDescent="0.25">
      <c r="A133" s="21" t="s">
        <v>52</v>
      </c>
    </row>
    <row r="134" spans="1:19" hidden="1" x14ac:dyDescent="0.25">
      <c r="A134" s="21" t="s">
        <v>53</v>
      </c>
    </row>
    <row r="135" spans="1:19" x14ac:dyDescent="0.25">
      <c r="A135" s="21">
        <v>9</v>
      </c>
      <c r="B135" s="31" t="s">
        <v>90</v>
      </c>
      <c r="C135" s="112" t="s">
        <v>91</v>
      </c>
      <c r="D135" s="113"/>
      <c r="E135" s="113"/>
      <c r="F135" s="113"/>
      <c r="G135" s="113"/>
      <c r="H135" s="45" t="s">
        <v>85</v>
      </c>
      <c r="I135" s="46">
        <v>1</v>
      </c>
      <c r="J135" s="46"/>
      <c r="K135" s="47"/>
      <c r="L135" s="34">
        <f>IF(AND(I135= "",J135= ""), 0, ROUND(ROUND(K135, 2) * ROUND(IF(J135="",I135,J135),  0), 2))</f>
        <v>0</v>
      </c>
      <c r="M135" s="35"/>
      <c r="O135" s="48">
        <v>0.2</v>
      </c>
      <c r="S135" s="21">
        <v>2255</v>
      </c>
    </row>
    <row r="136" spans="1:19" hidden="1" x14ac:dyDescent="0.25">
      <c r="A136" s="21" t="s">
        <v>48</v>
      </c>
    </row>
    <row r="137" spans="1:19" hidden="1" x14ac:dyDescent="0.25">
      <c r="A137" s="21" t="s">
        <v>50</v>
      </c>
    </row>
    <row r="138" spans="1:19" hidden="1" x14ac:dyDescent="0.25">
      <c r="A138" s="21" t="s">
        <v>51</v>
      </c>
    </row>
    <row r="139" spans="1:19" hidden="1" x14ac:dyDescent="0.25">
      <c r="A139" s="21" t="s">
        <v>52</v>
      </c>
    </row>
    <row r="140" spans="1:19" hidden="1" x14ac:dyDescent="0.25">
      <c r="A140" s="21" t="s">
        <v>53</v>
      </c>
    </row>
    <row r="141" spans="1:19" x14ac:dyDescent="0.25">
      <c r="A141" s="21" t="s">
        <v>43</v>
      </c>
      <c r="B141" s="32"/>
      <c r="C141" s="114"/>
      <c r="D141" s="114"/>
      <c r="E141" s="114"/>
      <c r="F141" s="114"/>
      <c r="G141" s="114"/>
      <c r="L141" s="51"/>
    </row>
    <row r="142" spans="1:19" x14ac:dyDescent="0.25">
      <c r="B142" s="32"/>
      <c r="C142" s="117" t="s">
        <v>80</v>
      </c>
      <c r="D142" s="118"/>
      <c r="E142" s="118"/>
      <c r="F142" s="118"/>
      <c r="G142" s="118"/>
      <c r="H142" s="115"/>
      <c r="I142" s="115"/>
      <c r="J142" s="115"/>
      <c r="K142" s="115"/>
      <c r="L142" s="116"/>
    </row>
    <row r="143" spans="1:19" x14ac:dyDescent="0.25">
      <c r="B143" s="32"/>
      <c r="C143" s="121"/>
      <c r="D143" s="84"/>
      <c r="E143" s="84"/>
      <c r="F143" s="84"/>
      <c r="G143" s="84"/>
      <c r="H143" s="119"/>
      <c r="I143" s="119"/>
      <c r="J143" s="119"/>
      <c r="K143" s="119"/>
      <c r="L143" s="120"/>
    </row>
    <row r="144" spans="1:19" x14ac:dyDescent="0.25">
      <c r="B144" s="32"/>
      <c r="C144" s="108" t="s">
        <v>77</v>
      </c>
      <c r="D144" s="109"/>
      <c r="E144" s="109"/>
      <c r="F144" s="109"/>
      <c r="G144" s="109"/>
      <c r="H144" s="122">
        <f>SUMIF(M115:M141, IF(M114="","",M114), L115:L141)</f>
        <v>0</v>
      </c>
      <c r="I144" s="122"/>
      <c r="J144" s="122"/>
      <c r="K144" s="122"/>
      <c r="L144" s="123"/>
    </row>
    <row r="145" spans="1:19" hidden="1" x14ac:dyDescent="0.25">
      <c r="B145" s="32"/>
      <c r="C145" s="104" t="s">
        <v>78</v>
      </c>
      <c r="D145" s="105"/>
      <c r="E145" s="105"/>
      <c r="F145" s="105"/>
      <c r="G145" s="105"/>
      <c r="H145" s="102">
        <f>ROUND(SUMIF(M115:M141, IF(M114="","",M114), L115:L141) * 0.2, 2)</f>
        <v>0</v>
      </c>
      <c r="I145" s="102"/>
      <c r="J145" s="102"/>
      <c r="K145" s="102"/>
      <c r="L145" s="103"/>
    </row>
    <row r="146" spans="1:19" hidden="1" x14ac:dyDescent="0.25">
      <c r="B146" s="32"/>
      <c r="C146" s="108" t="s">
        <v>79</v>
      </c>
      <c r="D146" s="109"/>
      <c r="E146" s="109"/>
      <c r="F146" s="109"/>
      <c r="G146" s="109"/>
      <c r="H146" s="106">
        <f>SUM(H144:H145)</f>
        <v>0</v>
      </c>
      <c r="I146" s="106"/>
      <c r="J146" s="106"/>
      <c r="K146" s="106"/>
      <c r="L146" s="107"/>
    </row>
    <row r="147" spans="1:19" ht="18.600000000000001" customHeight="1" x14ac:dyDescent="0.25">
      <c r="A147" s="21">
        <v>3</v>
      </c>
      <c r="B147" s="30">
        <v>4</v>
      </c>
      <c r="C147" s="124" t="s">
        <v>92</v>
      </c>
      <c r="D147" s="124"/>
      <c r="E147" s="124"/>
      <c r="F147" s="124"/>
      <c r="G147" s="124"/>
      <c r="H147" s="42"/>
      <c r="I147" s="42"/>
      <c r="J147" s="42"/>
      <c r="K147" s="43"/>
      <c r="L147" s="44"/>
      <c r="M147" s="35"/>
    </row>
    <row r="148" spans="1:19" ht="36" customHeight="1" x14ac:dyDescent="0.25">
      <c r="A148" s="21">
        <v>4</v>
      </c>
      <c r="B148" s="30" t="s">
        <v>93</v>
      </c>
      <c r="C148" s="126" t="s">
        <v>94</v>
      </c>
      <c r="D148" s="126"/>
      <c r="E148" s="126"/>
      <c r="F148" s="126"/>
      <c r="G148" s="126"/>
      <c r="H148" s="53"/>
      <c r="I148" s="53"/>
      <c r="J148" s="53"/>
      <c r="K148" s="54"/>
      <c r="L148" s="55"/>
      <c r="M148" s="35"/>
    </row>
    <row r="149" spans="1:19" hidden="1" x14ac:dyDescent="0.25">
      <c r="A149" s="21" t="s">
        <v>95</v>
      </c>
    </row>
    <row r="150" spans="1:19" hidden="1" x14ac:dyDescent="0.25">
      <c r="A150" s="24" t="s">
        <v>96</v>
      </c>
    </row>
    <row r="151" spans="1:19" x14ac:dyDescent="0.25">
      <c r="A151" s="21">
        <v>8</v>
      </c>
      <c r="B151" s="31" t="s">
        <v>97</v>
      </c>
      <c r="C151" s="125" t="s">
        <v>98</v>
      </c>
      <c r="D151" s="125"/>
      <c r="E151" s="125"/>
      <c r="F151" s="125"/>
      <c r="G151" s="125"/>
      <c r="L151" s="51"/>
      <c r="M151" s="35"/>
    </row>
    <row r="152" spans="1:19" hidden="1" x14ac:dyDescent="0.25">
      <c r="A152" s="21" t="s">
        <v>71</v>
      </c>
    </row>
    <row r="153" spans="1:19" x14ac:dyDescent="0.25">
      <c r="A153" s="21">
        <v>9</v>
      </c>
      <c r="B153" s="31" t="s">
        <v>99</v>
      </c>
      <c r="C153" s="112" t="s">
        <v>100</v>
      </c>
      <c r="D153" s="113"/>
      <c r="E153" s="113"/>
      <c r="F153" s="113"/>
      <c r="G153" s="113"/>
      <c r="H153" s="45" t="s">
        <v>85</v>
      </c>
      <c r="I153" s="46">
        <v>2</v>
      </c>
      <c r="J153" s="46"/>
      <c r="K153" s="47"/>
      <c r="L153" s="34">
        <f>IF(AND(I153= "",J153= ""), 0, ROUND(ROUND(K153, 2) * ROUND(IF(J153="",I153,J153),  0), 2))</f>
        <v>0</v>
      </c>
      <c r="M153" s="35"/>
      <c r="O153" s="48">
        <v>0.2</v>
      </c>
      <c r="S153" s="21">
        <v>2255</v>
      </c>
    </row>
    <row r="154" spans="1:19" hidden="1" x14ac:dyDescent="0.25">
      <c r="A154" s="21" t="s">
        <v>48</v>
      </c>
    </row>
    <row r="155" spans="1:19" hidden="1" x14ac:dyDescent="0.25">
      <c r="A155" s="21" t="s">
        <v>50</v>
      </c>
    </row>
    <row r="156" spans="1:19" hidden="1" x14ac:dyDescent="0.25">
      <c r="A156" s="21" t="s">
        <v>51</v>
      </c>
    </row>
    <row r="157" spans="1:19" hidden="1" x14ac:dyDescent="0.25">
      <c r="A157" s="21" t="s">
        <v>52</v>
      </c>
    </row>
    <row r="158" spans="1:19" hidden="1" x14ac:dyDescent="0.25">
      <c r="A158" s="21" t="s">
        <v>53</v>
      </c>
    </row>
    <row r="159" spans="1:19" x14ac:dyDescent="0.25">
      <c r="A159" s="21">
        <v>9</v>
      </c>
      <c r="B159" s="31" t="s">
        <v>101</v>
      </c>
      <c r="C159" s="112" t="s">
        <v>102</v>
      </c>
      <c r="D159" s="113"/>
      <c r="E159" s="113"/>
      <c r="F159" s="113"/>
      <c r="G159" s="113"/>
      <c r="H159" s="45" t="s">
        <v>68</v>
      </c>
      <c r="I159" s="49">
        <v>24</v>
      </c>
      <c r="J159" s="49"/>
      <c r="K159" s="47"/>
      <c r="L159" s="34">
        <f>IF(AND(I159= "",J159= ""), 0, ROUND(ROUND(K159, 2) * ROUND(IF(J159="",I159,J159),  2), 2))</f>
        <v>0</v>
      </c>
      <c r="M159" s="35"/>
      <c r="O159" s="48">
        <v>0.2</v>
      </c>
      <c r="S159" s="21">
        <v>2255</v>
      </c>
    </row>
    <row r="160" spans="1:19" hidden="1" x14ac:dyDescent="0.25">
      <c r="A160" s="21" t="s">
        <v>50</v>
      </c>
    </row>
    <row r="161" spans="1:19" hidden="1" x14ac:dyDescent="0.25">
      <c r="A161" s="21" t="s">
        <v>51</v>
      </c>
    </row>
    <row r="162" spans="1:19" hidden="1" x14ac:dyDescent="0.25">
      <c r="A162" s="21" t="s">
        <v>52</v>
      </c>
    </row>
    <row r="163" spans="1:19" hidden="1" x14ac:dyDescent="0.25">
      <c r="A163" s="21" t="s">
        <v>53</v>
      </c>
    </row>
    <row r="164" spans="1:19" x14ac:dyDescent="0.25">
      <c r="A164" s="21">
        <v>9</v>
      </c>
      <c r="B164" s="31" t="s">
        <v>103</v>
      </c>
      <c r="C164" s="112" t="s">
        <v>104</v>
      </c>
      <c r="D164" s="113"/>
      <c r="E164" s="113"/>
      <c r="F164" s="113"/>
      <c r="G164" s="113"/>
      <c r="H164" s="45" t="s">
        <v>13</v>
      </c>
      <c r="I164" s="49">
        <v>31</v>
      </c>
      <c r="J164" s="49"/>
      <c r="K164" s="47"/>
      <c r="L164" s="34">
        <f>IF(AND(I164= "",J164= ""), 0, ROUND(ROUND(K164, 2) * ROUND(IF(J164="",I164,J164),  2), 2))</f>
        <v>0</v>
      </c>
      <c r="M164" s="35"/>
      <c r="O164" s="48">
        <v>0.2</v>
      </c>
      <c r="S164" s="21">
        <v>2255</v>
      </c>
    </row>
    <row r="165" spans="1:19" hidden="1" x14ac:dyDescent="0.25">
      <c r="A165" s="21" t="s">
        <v>50</v>
      </c>
    </row>
    <row r="166" spans="1:19" hidden="1" x14ac:dyDescent="0.25">
      <c r="A166" s="21" t="s">
        <v>51</v>
      </c>
    </row>
    <row r="167" spans="1:19" hidden="1" x14ac:dyDescent="0.25">
      <c r="A167" s="21" t="s">
        <v>52</v>
      </c>
    </row>
    <row r="168" spans="1:19" hidden="1" x14ac:dyDescent="0.25">
      <c r="A168" s="21" t="s">
        <v>53</v>
      </c>
    </row>
    <row r="169" spans="1:19" x14ac:dyDescent="0.25">
      <c r="A169" s="21">
        <v>9</v>
      </c>
      <c r="B169" s="31" t="s">
        <v>105</v>
      </c>
      <c r="C169" s="112" t="s">
        <v>106</v>
      </c>
      <c r="D169" s="113"/>
      <c r="E169" s="113"/>
      <c r="F169" s="113"/>
      <c r="G169" s="113"/>
      <c r="H169" s="45" t="s">
        <v>85</v>
      </c>
      <c r="I169" s="46">
        <v>1</v>
      </c>
      <c r="J169" s="46"/>
      <c r="K169" s="47"/>
      <c r="L169" s="34">
        <f>IF(AND(I169= "",J169= ""), 0, ROUND(ROUND(K169, 2) * ROUND(IF(J169="",I169,J169),  0), 2))</f>
        <v>0</v>
      </c>
      <c r="M169" s="35"/>
      <c r="O169" s="48">
        <v>0.2</v>
      </c>
      <c r="S169" s="21">
        <v>2255</v>
      </c>
    </row>
    <row r="170" spans="1:19" hidden="1" x14ac:dyDescent="0.25">
      <c r="A170" s="21" t="s">
        <v>50</v>
      </c>
    </row>
    <row r="171" spans="1:19" hidden="1" x14ac:dyDescent="0.25">
      <c r="A171" s="21" t="s">
        <v>51</v>
      </c>
    </row>
    <row r="172" spans="1:19" hidden="1" x14ac:dyDescent="0.25">
      <c r="A172" s="21" t="s">
        <v>52</v>
      </c>
    </row>
    <row r="173" spans="1:19" hidden="1" x14ac:dyDescent="0.25">
      <c r="A173" s="21" t="s">
        <v>53</v>
      </c>
    </row>
    <row r="174" spans="1:19" x14ac:dyDescent="0.25">
      <c r="A174" s="21">
        <v>9</v>
      </c>
      <c r="B174" s="31" t="s">
        <v>107</v>
      </c>
      <c r="C174" s="112" t="s">
        <v>108</v>
      </c>
      <c r="D174" s="113"/>
      <c r="E174" s="113"/>
      <c r="F174" s="113"/>
      <c r="G174" s="113"/>
      <c r="H174" s="45" t="s">
        <v>85</v>
      </c>
      <c r="I174" s="46">
        <v>2</v>
      </c>
      <c r="J174" s="46"/>
      <c r="K174" s="47"/>
      <c r="L174" s="34">
        <f>IF(AND(I174= "",J174= ""), 0, ROUND(ROUND(K174, 2) * ROUND(IF(J174="",I174,J174),  0), 2))</f>
        <v>0</v>
      </c>
      <c r="M174" s="35"/>
      <c r="O174" s="48">
        <v>0.2</v>
      </c>
      <c r="S174" s="21">
        <v>2255</v>
      </c>
    </row>
    <row r="175" spans="1:19" hidden="1" x14ac:dyDescent="0.25">
      <c r="A175" s="21" t="s">
        <v>48</v>
      </c>
    </row>
    <row r="176" spans="1:19" hidden="1" x14ac:dyDescent="0.25">
      <c r="A176" s="21" t="s">
        <v>50</v>
      </c>
    </row>
    <row r="177" spans="1:19" hidden="1" x14ac:dyDescent="0.25">
      <c r="A177" s="21" t="s">
        <v>51</v>
      </c>
    </row>
    <row r="178" spans="1:19" hidden="1" x14ac:dyDescent="0.25">
      <c r="A178" s="21" t="s">
        <v>52</v>
      </c>
    </row>
    <row r="179" spans="1:19" hidden="1" x14ac:dyDescent="0.25">
      <c r="A179" s="21" t="s">
        <v>53</v>
      </c>
    </row>
    <row r="180" spans="1:19" hidden="1" x14ac:dyDescent="0.25">
      <c r="A180" s="21" t="s">
        <v>76</v>
      </c>
    </row>
    <row r="181" spans="1:19" x14ac:dyDescent="0.25">
      <c r="A181" s="21" t="s">
        <v>109</v>
      </c>
      <c r="B181" s="32"/>
      <c r="C181" s="114"/>
      <c r="D181" s="114"/>
      <c r="E181" s="114"/>
      <c r="F181" s="114"/>
      <c r="G181" s="114"/>
      <c r="L181" s="51"/>
    </row>
    <row r="182" spans="1:19" ht="16.899999999999999" customHeight="1" x14ac:dyDescent="0.25">
      <c r="B182" s="32"/>
      <c r="C182" s="117" t="s">
        <v>94</v>
      </c>
      <c r="D182" s="118"/>
      <c r="E182" s="118"/>
      <c r="F182" s="118"/>
      <c r="G182" s="118"/>
      <c r="H182" s="115"/>
      <c r="I182" s="115"/>
      <c r="J182" s="115"/>
      <c r="K182" s="115"/>
      <c r="L182" s="116"/>
    </row>
    <row r="183" spans="1:19" x14ac:dyDescent="0.25">
      <c r="B183" s="32"/>
      <c r="C183" s="121"/>
      <c r="D183" s="84"/>
      <c r="E183" s="84"/>
      <c r="F183" s="84"/>
      <c r="G183" s="84"/>
      <c r="H183" s="119"/>
      <c r="I183" s="119"/>
      <c r="J183" s="119"/>
      <c r="K183" s="119"/>
      <c r="L183" s="120"/>
    </row>
    <row r="184" spans="1:19" x14ac:dyDescent="0.25">
      <c r="B184" s="32"/>
      <c r="C184" s="108" t="s">
        <v>77</v>
      </c>
      <c r="D184" s="109"/>
      <c r="E184" s="109"/>
      <c r="F184" s="109"/>
      <c r="G184" s="109"/>
      <c r="H184" s="122">
        <f>SUMIF(M149:M181, IF(M148="","",M148), L149:L181)</f>
        <v>0</v>
      </c>
      <c r="I184" s="122"/>
      <c r="J184" s="122"/>
      <c r="K184" s="122"/>
      <c r="L184" s="123"/>
    </row>
    <row r="185" spans="1:19" hidden="1" x14ac:dyDescent="0.25">
      <c r="B185" s="32"/>
      <c r="C185" s="104" t="s">
        <v>78</v>
      </c>
      <c r="D185" s="105"/>
      <c r="E185" s="105"/>
      <c r="F185" s="105"/>
      <c r="G185" s="105"/>
      <c r="H185" s="102">
        <f>ROUND(SUMIF(M149:M181, IF(M148="","",M148), L149:L181) * 0.2, 2)</f>
        <v>0</v>
      </c>
      <c r="I185" s="102"/>
      <c r="J185" s="102"/>
      <c r="K185" s="102"/>
      <c r="L185" s="103"/>
    </row>
    <row r="186" spans="1:19" hidden="1" x14ac:dyDescent="0.25">
      <c r="B186" s="32"/>
      <c r="C186" s="108" t="s">
        <v>79</v>
      </c>
      <c r="D186" s="109"/>
      <c r="E186" s="109"/>
      <c r="F186" s="109"/>
      <c r="G186" s="109"/>
      <c r="H186" s="106">
        <f>SUM(H184:H185)</f>
        <v>0</v>
      </c>
      <c r="I186" s="106"/>
      <c r="J186" s="106"/>
      <c r="K186" s="106"/>
      <c r="L186" s="107"/>
    </row>
    <row r="187" spans="1:19" ht="18" customHeight="1" x14ac:dyDescent="0.25">
      <c r="A187" s="21">
        <v>4</v>
      </c>
      <c r="B187" s="30" t="s">
        <v>110</v>
      </c>
      <c r="C187" s="126" t="s">
        <v>111</v>
      </c>
      <c r="D187" s="126"/>
      <c r="E187" s="126"/>
      <c r="F187" s="126"/>
      <c r="G187" s="126"/>
      <c r="H187" s="53"/>
      <c r="I187" s="53"/>
      <c r="J187" s="53"/>
      <c r="K187" s="54"/>
      <c r="L187" s="55"/>
      <c r="M187" s="35"/>
    </row>
    <row r="188" spans="1:19" hidden="1" x14ac:dyDescent="0.25">
      <c r="A188" s="21" t="s">
        <v>95</v>
      </c>
    </row>
    <row r="189" spans="1:19" x14ac:dyDescent="0.25">
      <c r="A189" s="21">
        <v>9</v>
      </c>
      <c r="B189" s="31" t="s">
        <v>112</v>
      </c>
      <c r="C189" s="112" t="s">
        <v>113</v>
      </c>
      <c r="D189" s="113"/>
      <c r="E189" s="113"/>
      <c r="F189" s="113"/>
      <c r="G189" s="113"/>
      <c r="H189" s="45" t="s">
        <v>85</v>
      </c>
      <c r="I189" s="46">
        <v>1</v>
      </c>
      <c r="J189" s="46"/>
      <c r="K189" s="47"/>
      <c r="L189" s="34">
        <f>IF(AND(I189= "",J189= ""), 0, ROUND(ROUND(K189, 2) * ROUND(IF(J189="",I189,J189),  0), 2))</f>
        <v>0</v>
      </c>
      <c r="M189" s="35"/>
      <c r="O189" s="48">
        <v>0.2</v>
      </c>
      <c r="S189" s="21">
        <v>2255</v>
      </c>
    </row>
    <row r="190" spans="1:19" hidden="1" x14ac:dyDescent="0.25">
      <c r="A190" s="21" t="s">
        <v>48</v>
      </c>
    </row>
    <row r="191" spans="1:19" hidden="1" x14ac:dyDescent="0.25">
      <c r="A191" s="21" t="s">
        <v>50</v>
      </c>
    </row>
    <row r="192" spans="1:19" hidden="1" x14ac:dyDescent="0.25">
      <c r="A192" s="21" t="s">
        <v>51</v>
      </c>
    </row>
    <row r="193" spans="1:19" hidden="1" x14ac:dyDescent="0.25">
      <c r="A193" s="21" t="s">
        <v>52</v>
      </c>
    </row>
    <row r="194" spans="1:19" hidden="1" x14ac:dyDescent="0.25">
      <c r="A194" s="21" t="s">
        <v>53</v>
      </c>
    </row>
    <row r="195" spans="1:19" x14ac:dyDescent="0.25">
      <c r="A195" s="21">
        <v>8</v>
      </c>
      <c r="B195" s="31" t="s">
        <v>114</v>
      </c>
      <c r="C195" s="125" t="s">
        <v>115</v>
      </c>
      <c r="D195" s="125"/>
      <c r="E195" s="125"/>
      <c r="F195" s="125"/>
      <c r="G195" s="125"/>
      <c r="L195" s="51"/>
      <c r="M195" s="35"/>
    </row>
    <row r="196" spans="1:19" hidden="1" x14ac:dyDescent="0.25">
      <c r="A196" s="21" t="s">
        <v>71</v>
      </c>
    </row>
    <row r="197" spans="1:19" x14ac:dyDescent="0.25">
      <c r="A197" s="21">
        <v>9</v>
      </c>
      <c r="B197" s="31" t="s">
        <v>116</v>
      </c>
      <c r="C197" s="112" t="s">
        <v>100</v>
      </c>
      <c r="D197" s="113"/>
      <c r="E197" s="113"/>
      <c r="F197" s="113"/>
      <c r="G197" s="113"/>
      <c r="H197" s="45" t="s">
        <v>85</v>
      </c>
      <c r="I197" s="46">
        <v>2</v>
      </c>
      <c r="J197" s="46"/>
      <c r="K197" s="47"/>
      <c r="L197" s="34">
        <f>IF(AND(I197= "",J197= ""), 0, ROUND(ROUND(K197, 2) * ROUND(IF(J197="",I197,J197),  0), 2))</f>
        <v>0</v>
      </c>
      <c r="M197" s="35"/>
      <c r="O197" s="48">
        <v>0.2</v>
      </c>
      <c r="S197" s="21">
        <v>2255</v>
      </c>
    </row>
    <row r="198" spans="1:19" hidden="1" x14ac:dyDescent="0.25">
      <c r="A198" s="21" t="s">
        <v>48</v>
      </c>
    </row>
    <row r="199" spans="1:19" hidden="1" x14ac:dyDescent="0.25">
      <c r="A199" s="21" t="s">
        <v>50</v>
      </c>
    </row>
    <row r="200" spans="1:19" hidden="1" x14ac:dyDescent="0.25">
      <c r="A200" s="21" t="s">
        <v>51</v>
      </c>
    </row>
    <row r="201" spans="1:19" hidden="1" x14ac:dyDescent="0.25">
      <c r="A201" s="21" t="s">
        <v>52</v>
      </c>
    </row>
    <row r="202" spans="1:19" hidden="1" x14ac:dyDescent="0.25">
      <c r="A202" s="21" t="s">
        <v>53</v>
      </c>
    </row>
    <row r="203" spans="1:19" x14ac:dyDescent="0.25">
      <c r="A203" s="21">
        <v>9</v>
      </c>
      <c r="B203" s="31" t="s">
        <v>117</v>
      </c>
      <c r="C203" s="112" t="s">
        <v>118</v>
      </c>
      <c r="D203" s="113"/>
      <c r="E203" s="113"/>
      <c r="F203" s="113"/>
      <c r="G203" s="113"/>
      <c r="H203" s="45" t="s">
        <v>68</v>
      </c>
      <c r="I203" s="49">
        <v>20</v>
      </c>
      <c r="J203" s="49"/>
      <c r="K203" s="47"/>
      <c r="L203" s="34">
        <f>IF(AND(I203= "",J203= ""), 0, ROUND(ROUND(K203, 2) * ROUND(IF(J203="",I203,J203),  2), 2))</f>
        <v>0</v>
      </c>
      <c r="M203" s="35"/>
      <c r="O203" s="48">
        <v>0.2</v>
      </c>
      <c r="S203" s="21">
        <v>2255</v>
      </c>
    </row>
    <row r="204" spans="1:19" hidden="1" x14ac:dyDescent="0.25">
      <c r="A204" s="21" t="s">
        <v>50</v>
      </c>
    </row>
    <row r="205" spans="1:19" hidden="1" x14ac:dyDescent="0.25">
      <c r="A205" s="21" t="s">
        <v>51</v>
      </c>
    </row>
    <row r="206" spans="1:19" hidden="1" x14ac:dyDescent="0.25">
      <c r="A206" s="21" t="s">
        <v>52</v>
      </c>
    </row>
    <row r="207" spans="1:19" hidden="1" x14ac:dyDescent="0.25">
      <c r="A207" s="21" t="s">
        <v>53</v>
      </c>
    </row>
    <row r="208" spans="1:19" x14ac:dyDescent="0.25">
      <c r="A208" s="21">
        <v>9</v>
      </c>
      <c r="B208" s="31" t="s">
        <v>119</v>
      </c>
      <c r="C208" s="112" t="s">
        <v>104</v>
      </c>
      <c r="D208" s="113"/>
      <c r="E208" s="113"/>
      <c r="F208" s="113"/>
      <c r="G208" s="113"/>
      <c r="H208" s="45" t="s">
        <v>13</v>
      </c>
      <c r="I208" s="49">
        <v>13</v>
      </c>
      <c r="J208" s="49"/>
      <c r="K208" s="47"/>
      <c r="L208" s="34">
        <f>IF(AND(I208= "",J208= ""), 0, ROUND(ROUND(K208, 2) * ROUND(IF(J208="",I208,J208),  2), 2))</f>
        <v>0</v>
      </c>
      <c r="M208" s="35"/>
      <c r="O208" s="48">
        <v>0.2</v>
      </c>
      <c r="S208" s="21">
        <v>2255</v>
      </c>
    </row>
    <row r="209" spans="1:19" hidden="1" x14ac:dyDescent="0.25">
      <c r="A209" s="21" t="s">
        <v>50</v>
      </c>
    </row>
    <row r="210" spans="1:19" hidden="1" x14ac:dyDescent="0.25">
      <c r="A210" s="21" t="s">
        <v>51</v>
      </c>
    </row>
    <row r="211" spans="1:19" hidden="1" x14ac:dyDescent="0.25">
      <c r="A211" s="21" t="s">
        <v>52</v>
      </c>
    </row>
    <row r="212" spans="1:19" hidden="1" x14ac:dyDescent="0.25">
      <c r="A212" s="21" t="s">
        <v>53</v>
      </c>
    </row>
    <row r="213" spans="1:19" hidden="1" x14ac:dyDescent="0.25">
      <c r="A213" s="21" t="s">
        <v>76</v>
      </c>
    </row>
    <row r="214" spans="1:19" x14ac:dyDescent="0.25">
      <c r="A214" s="21">
        <v>8</v>
      </c>
      <c r="B214" s="31" t="s">
        <v>120</v>
      </c>
      <c r="C214" s="125" t="s">
        <v>121</v>
      </c>
      <c r="D214" s="125"/>
      <c r="E214" s="125"/>
      <c r="F214" s="125"/>
      <c r="G214" s="125"/>
      <c r="L214" s="51"/>
      <c r="M214" s="35"/>
    </row>
    <row r="215" spans="1:19" x14ac:dyDescent="0.25">
      <c r="A215" s="21">
        <v>9</v>
      </c>
      <c r="B215" s="31" t="s">
        <v>122</v>
      </c>
      <c r="C215" s="112" t="s">
        <v>123</v>
      </c>
      <c r="D215" s="113"/>
      <c r="E215" s="113"/>
      <c r="F215" s="113"/>
      <c r="G215" s="113"/>
      <c r="H215" s="45" t="s">
        <v>85</v>
      </c>
      <c r="I215" s="46">
        <v>2</v>
      </c>
      <c r="J215" s="46"/>
      <c r="K215" s="47"/>
      <c r="L215" s="34">
        <f>IF(AND(I215= "",J215= ""), 0, ROUND(ROUND(K215, 2) * ROUND(IF(J215="",I215,J215),  0), 2))</f>
        <v>0</v>
      </c>
      <c r="M215" s="35"/>
      <c r="O215" s="48">
        <v>0.2</v>
      </c>
      <c r="S215" s="21">
        <v>2255</v>
      </c>
    </row>
    <row r="216" spans="1:19" hidden="1" x14ac:dyDescent="0.25">
      <c r="A216" s="21" t="s">
        <v>48</v>
      </c>
    </row>
    <row r="217" spans="1:19" hidden="1" x14ac:dyDescent="0.25">
      <c r="A217" s="21" t="s">
        <v>50</v>
      </c>
    </row>
    <row r="218" spans="1:19" hidden="1" x14ac:dyDescent="0.25">
      <c r="A218" s="21" t="s">
        <v>51</v>
      </c>
    </row>
    <row r="219" spans="1:19" hidden="1" x14ac:dyDescent="0.25">
      <c r="A219" s="21" t="s">
        <v>52</v>
      </c>
    </row>
    <row r="220" spans="1:19" hidden="1" x14ac:dyDescent="0.25">
      <c r="A220" s="21" t="s">
        <v>53</v>
      </c>
    </row>
    <row r="221" spans="1:19" x14ac:dyDescent="0.25">
      <c r="A221" s="21">
        <v>9</v>
      </c>
      <c r="B221" s="31" t="s">
        <v>124</v>
      </c>
      <c r="C221" s="112" t="s">
        <v>125</v>
      </c>
      <c r="D221" s="113"/>
      <c r="E221" s="113"/>
      <c r="F221" s="113"/>
      <c r="G221" s="113"/>
      <c r="H221" s="45" t="s">
        <v>85</v>
      </c>
      <c r="I221" s="46">
        <v>2</v>
      </c>
      <c r="J221" s="46"/>
      <c r="K221" s="47"/>
      <c r="L221" s="34">
        <f>IF(AND(I221= "",J221= ""), 0, ROUND(ROUND(K221, 2) * ROUND(IF(J221="",I221,J221),  0), 2))</f>
        <v>0</v>
      </c>
      <c r="M221" s="35"/>
      <c r="O221" s="48">
        <v>0.2</v>
      </c>
      <c r="S221" s="21">
        <v>2255</v>
      </c>
    </row>
    <row r="222" spans="1:19" hidden="1" x14ac:dyDescent="0.25">
      <c r="A222" s="21" t="s">
        <v>48</v>
      </c>
    </row>
    <row r="223" spans="1:19" hidden="1" x14ac:dyDescent="0.25">
      <c r="A223" s="21" t="s">
        <v>50</v>
      </c>
    </row>
    <row r="224" spans="1:19" hidden="1" x14ac:dyDescent="0.25">
      <c r="A224" s="21" t="s">
        <v>51</v>
      </c>
    </row>
    <row r="225" spans="1:13" hidden="1" x14ac:dyDescent="0.25">
      <c r="A225" s="21" t="s">
        <v>52</v>
      </c>
    </row>
    <row r="226" spans="1:13" hidden="1" x14ac:dyDescent="0.25">
      <c r="A226" s="21" t="s">
        <v>53</v>
      </c>
    </row>
    <row r="227" spans="1:13" hidden="1" x14ac:dyDescent="0.25">
      <c r="A227" s="21" t="s">
        <v>76</v>
      </c>
    </row>
    <row r="228" spans="1:13" x14ac:dyDescent="0.25">
      <c r="A228" s="21" t="s">
        <v>109</v>
      </c>
      <c r="B228" s="32"/>
      <c r="C228" s="114"/>
      <c r="D228" s="114"/>
      <c r="E228" s="114"/>
      <c r="F228" s="114"/>
      <c r="G228" s="114"/>
      <c r="L228" s="51"/>
    </row>
    <row r="229" spans="1:13" ht="16.899999999999999" customHeight="1" x14ac:dyDescent="0.25">
      <c r="B229" s="32"/>
      <c r="C229" s="117" t="s">
        <v>111</v>
      </c>
      <c r="D229" s="118"/>
      <c r="E229" s="118"/>
      <c r="F229" s="118"/>
      <c r="G229" s="118"/>
      <c r="H229" s="115"/>
      <c r="I229" s="115"/>
      <c r="J229" s="115"/>
      <c r="K229" s="115"/>
      <c r="L229" s="116"/>
    </row>
    <row r="230" spans="1:13" x14ac:dyDescent="0.25">
      <c r="B230" s="32"/>
      <c r="C230" s="121"/>
      <c r="D230" s="84"/>
      <c r="E230" s="84"/>
      <c r="F230" s="84"/>
      <c r="G230" s="84"/>
      <c r="H230" s="119"/>
      <c r="I230" s="119"/>
      <c r="J230" s="119"/>
      <c r="K230" s="119"/>
      <c r="L230" s="120"/>
    </row>
    <row r="231" spans="1:13" x14ac:dyDescent="0.25">
      <c r="B231" s="32"/>
      <c r="C231" s="108" t="s">
        <v>77</v>
      </c>
      <c r="D231" s="109"/>
      <c r="E231" s="109"/>
      <c r="F231" s="109"/>
      <c r="G231" s="109"/>
      <c r="H231" s="122">
        <f>SUMIF(M188:M228, IF(M187="","",M187), L188:L228)</f>
        <v>0</v>
      </c>
      <c r="I231" s="122"/>
      <c r="J231" s="122"/>
      <c r="K231" s="122"/>
      <c r="L231" s="123"/>
    </row>
    <row r="232" spans="1:13" hidden="1" x14ac:dyDescent="0.25">
      <c r="B232" s="32"/>
      <c r="C232" s="104" t="s">
        <v>78</v>
      </c>
      <c r="D232" s="105"/>
      <c r="E232" s="105"/>
      <c r="F232" s="105"/>
      <c r="G232" s="105"/>
      <c r="H232" s="102">
        <f>ROUND(SUMIF(M188:M228, IF(M187="","",M187), L188:L228) * 0.2, 2)</f>
        <v>0</v>
      </c>
      <c r="I232" s="102"/>
      <c r="J232" s="102"/>
      <c r="K232" s="102"/>
      <c r="L232" s="103"/>
    </row>
    <row r="233" spans="1:13" hidden="1" x14ac:dyDescent="0.25">
      <c r="B233" s="32"/>
      <c r="C233" s="108" t="s">
        <v>79</v>
      </c>
      <c r="D233" s="109"/>
      <c r="E233" s="109"/>
      <c r="F233" s="109"/>
      <c r="G233" s="109"/>
      <c r="H233" s="106">
        <f>SUM(H231:H232)</f>
        <v>0</v>
      </c>
      <c r="I233" s="106"/>
      <c r="J233" s="106"/>
      <c r="K233" s="106"/>
      <c r="L233" s="107"/>
    </row>
    <row r="234" spans="1:13" x14ac:dyDescent="0.25">
      <c r="A234" s="21" t="s">
        <v>43</v>
      </c>
      <c r="B234" s="32"/>
      <c r="C234" s="114"/>
      <c r="D234" s="114"/>
      <c r="E234" s="114"/>
      <c r="F234" s="114"/>
      <c r="G234" s="114"/>
      <c r="L234" s="51"/>
    </row>
    <row r="235" spans="1:13" x14ac:dyDescent="0.25">
      <c r="B235" s="32"/>
      <c r="C235" s="117" t="s">
        <v>92</v>
      </c>
      <c r="D235" s="118"/>
      <c r="E235" s="118"/>
      <c r="F235" s="118"/>
      <c r="G235" s="118"/>
      <c r="H235" s="115"/>
      <c r="I235" s="115"/>
      <c r="J235" s="115"/>
      <c r="K235" s="115"/>
      <c r="L235" s="116"/>
    </row>
    <row r="236" spans="1:13" x14ac:dyDescent="0.25">
      <c r="B236" s="32"/>
      <c r="C236" s="121"/>
      <c r="D236" s="84"/>
      <c r="E236" s="84"/>
      <c r="F236" s="84"/>
      <c r="G236" s="84"/>
      <c r="H236" s="119"/>
      <c r="I236" s="119"/>
      <c r="J236" s="119"/>
      <c r="K236" s="119"/>
      <c r="L236" s="120"/>
    </row>
    <row r="237" spans="1:13" x14ac:dyDescent="0.25">
      <c r="B237" s="32"/>
      <c r="C237" s="108" t="s">
        <v>77</v>
      </c>
      <c r="D237" s="109"/>
      <c r="E237" s="109"/>
      <c r="F237" s="109"/>
      <c r="G237" s="109"/>
      <c r="H237" s="122">
        <f>SUMIF(M148:M234, IF(M147="","",M147), L148:L234)</f>
        <v>0</v>
      </c>
      <c r="I237" s="122"/>
      <c r="J237" s="122"/>
      <c r="K237" s="122"/>
      <c r="L237" s="123"/>
    </row>
    <row r="238" spans="1:13" hidden="1" x14ac:dyDescent="0.25">
      <c r="B238" s="32"/>
      <c r="C238" s="104" t="s">
        <v>78</v>
      </c>
      <c r="D238" s="105"/>
      <c r="E238" s="105"/>
      <c r="F238" s="105"/>
      <c r="G238" s="105"/>
      <c r="H238" s="102">
        <f>ROUND(SUMIF(M148:M234, IF(M147="","",M147), L148:L234) * 0.2, 2)</f>
        <v>0</v>
      </c>
      <c r="I238" s="102"/>
      <c r="J238" s="102"/>
      <c r="K238" s="102"/>
      <c r="L238" s="103"/>
    </row>
    <row r="239" spans="1:13" hidden="1" x14ac:dyDescent="0.25">
      <c r="B239" s="32"/>
      <c r="C239" s="108" t="s">
        <v>79</v>
      </c>
      <c r="D239" s="109"/>
      <c r="E239" s="109"/>
      <c r="F239" s="109"/>
      <c r="G239" s="109"/>
      <c r="H239" s="106">
        <f>SUM(H237:H238)</f>
        <v>0</v>
      </c>
      <c r="I239" s="106"/>
      <c r="J239" s="106"/>
      <c r="K239" s="106"/>
      <c r="L239" s="107"/>
    </row>
    <row r="240" spans="1:13" ht="22.15" customHeight="1" x14ac:dyDescent="0.25">
      <c r="A240" s="21">
        <v>3</v>
      </c>
      <c r="B240" s="30">
        <v>5</v>
      </c>
      <c r="C240" s="124" t="s">
        <v>126</v>
      </c>
      <c r="D240" s="124"/>
      <c r="E240" s="124"/>
      <c r="F240" s="124"/>
      <c r="G240" s="124"/>
      <c r="H240" s="42"/>
      <c r="I240" s="42"/>
      <c r="J240" s="42"/>
      <c r="K240" s="43"/>
      <c r="L240" s="44"/>
      <c r="M240" s="35"/>
    </row>
    <row r="241" spans="1:19" ht="27.2" customHeight="1" x14ac:dyDescent="0.25">
      <c r="A241" s="21">
        <v>9</v>
      </c>
      <c r="B241" s="31" t="s">
        <v>127</v>
      </c>
      <c r="C241" s="112" t="s">
        <v>128</v>
      </c>
      <c r="D241" s="113"/>
      <c r="E241" s="113"/>
      <c r="F241" s="113"/>
      <c r="G241" s="113"/>
      <c r="H241" s="45" t="s">
        <v>13</v>
      </c>
      <c r="I241" s="49">
        <v>3.5</v>
      </c>
      <c r="J241" s="49"/>
      <c r="K241" s="47"/>
      <c r="L241" s="34">
        <f>IF(AND(I241= "",J241= ""), 0, ROUND(ROUND(K241, 2) * ROUND(IF(J241="",I241,J241),  2), 2))</f>
        <v>0</v>
      </c>
      <c r="M241" s="35"/>
      <c r="O241" s="48">
        <v>0.2</v>
      </c>
      <c r="S241" s="21">
        <v>2255</v>
      </c>
    </row>
    <row r="242" spans="1:19" hidden="1" x14ac:dyDescent="0.25">
      <c r="A242" s="21" t="s">
        <v>48</v>
      </c>
    </row>
    <row r="243" spans="1:19" hidden="1" x14ac:dyDescent="0.25">
      <c r="A243" s="21" t="s">
        <v>48</v>
      </c>
    </row>
    <row r="244" spans="1:19" hidden="1" x14ac:dyDescent="0.25">
      <c r="A244" s="21" t="s">
        <v>48</v>
      </c>
    </row>
    <row r="245" spans="1:19" hidden="1" x14ac:dyDescent="0.25">
      <c r="A245" s="21" t="s">
        <v>48</v>
      </c>
    </row>
    <row r="246" spans="1:19" hidden="1" x14ac:dyDescent="0.25">
      <c r="A246" s="21" t="s">
        <v>48</v>
      </c>
    </row>
    <row r="247" spans="1:19" hidden="1" x14ac:dyDescent="0.25">
      <c r="A247" s="24" t="s">
        <v>49</v>
      </c>
    </row>
    <row r="248" spans="1:19" hidden="1" x14ac:dyDescent="0.25">
      <c r="A248" s="21" t="s">
        <v>50</v>
      </c>
    </row>
    <row r="249" spans="1:19" hidden="1" x14ac:dyDescent="0.25">
      <c r="A249" s="21" t="s">
        <v>51</v>
      </c>
    </row>
    <row r="250" spans="1:19" hidden="1" x14ac:dyDescent="0.25">
      <c r="A250" s="21" t="s">
        <v>52</v>
      </c>
    </row>
    <row r="251" spans="1:19" hidden="1" x14ac:dyDescent="0.25">
      <c r="A251" s="21" t="s">
        <v>53</v>
      </c>
    </row>
    <row r="252" spans="1:19" x14ac:dyDescent="0.25">
      <c r="A252" s="21">
        <v>9</v>
      </c>
      <c r="B252" s="31" t="s">
        <v>129</v>
      </c>
      <c r="C252" s="112" t="s">
        <v>130</v>
      </c>
      <c r="D252" s="113"/>
      <c r="E252" s="113"/>
      <c r="F252" s="113"/>
      <c r="G252" s="113"/>
      <c r="H252" s="45" t="s">
        <v>13</v>
      </c>
      <c r="I252" s="49">
        <v>17.5</v>
      </c>
      <c r="J252" s="49"/>
      <c r="K252" s="47"/>
      <c r="L252" s="34">
        <f>IF(AND(I252= "",J252= ""), 0, ROUND(ROUND(K252, 2) * ROUND(IF(J252="",I252,J252),  2), 2))</f>
        <v>0</v>
      </c>
      <c r="M252" s="35"/>
      <c r="O252" s="48">
        <v>0.2</v>
      </c>
      <c r="S252" s="21">
        <v>2255</v>
      </c>
    </row>
    <row r="253" spans="1:19" hidden="1" x14ac:dyDescent="0.25">
      <c r="A253" s="21" t="s">
        <v>48</v>
      </c>
    </row>
    <row r="254" spans="1:19" hidden="1" x14ac:dyDescent="0.25">
      <c r="A254" s="21" t="s">
        <v>48</v>
      </c>
    </row>
    <row r="255" spans="1:19" hidden="1" x14ac:dyDescent="0.25">
      <c r="A255" s="21" t="s">
        <v>50</v>
      </c>
    </row>
    <row r="256" spans="1:19" hidden="1" x14ac:dyDescent="0.25">
      <c r="A256" s="21" t="s">
        <v>51</v>
      </c>
    </row>
    <row r="257" spans="1:12" hidden="1" x14ac:dyDescent="0.25">
      <c r="A257" s="21" t="s">
        <v>52</v>
      </c>
    </row>
    <row r="258" spans="1:12" hidden="1" x14ac:dyDescent="0.25">
      <c r="A258" s="21" t="s">
        <v>53</v>
      </c>
    </row>
    <row r="259" spans="1:12" x14ac:dyDescent="0.25">
      <c r="A259" s="21" t="s">
        <v>43</v>
      </c>
      <c r="B259" s="32"/>
      <c r="C259" s="114"/>
      <c r="D259" s="114"/>
      <c r="E259" s="114"/>
      <c r="F259" s="114"/>
      <c r="G259" s="114"/>
      <c r="L259" s="51"/>
    </row>
    <row r="260" spans="1:12" ht="16.899999999999999" customHeight="1" x14ac:dyDescent="0.25">
      <c r="B260" s="32"/>
      <c r="C260" s="117" t="s">
        <v>126</v>
      </c>
      <c r="D260" s="118"/>
      <c r="E260" s="118"/>
      <c r="F260" s="118"/>
      <c r="G260" s="118"/>
      <c r="H260" s="115"/>
      <c r="I260" s="115"/>
      <c r="J260" s="115"/>
      <c r="K260" s="115"/>
      <c r="L260" s="116"/>
    </row>
    <row r="261" spans="1:12" x14ac:dyDescent="0.25">
      <c r="B261" s="32"/>
      <c r="C261" s="121"/>
      <c r="D261" s="84"/>
      <c r="E261" s="84"/>
      <c r="F261" s="84"/>
      <c r="G261" s="84"/>
      <c r="H261" s="119"/>
      <c r="I261" s="119"/>
      <c r="J261" s="119"/>
      <c r="K261" s="119"/>
      <c r="L261" s="120"/>
    </row>
    <row r="262" spans="1:12" x14ac:dyDescent="0.25">
      <c r="B262" s="32"/>
      <c r="C262" s="108" t="s">
        <v>77</v>
      </c>
      <c r="D262" s="109"/>
      <c r="E262" s="109"/>
      <c r="F262" s="109"/>
      <c r="G262" s="109"/>
      <c r="H262" s="122">
        <f>SUMIF(M241:M259, IF(M240="","",M240), L241:L259)</f>
        <v>0</v>
      </c>
      <c r="I262" s="122"/>
      <c r="J262" s="122"/>
      <c r="K262" s="122"/>
      <c r="L262" s="123"/>
    </row>
    <row r="263" spans="1:12" hidden="1" x14ac:dyDescent="0.25">
      <c r="B263" s="32"/>
      <c r="C263" s="104" t="s">
        <v>78</v>
      </c>
      <c r="D263" s="105"/>
      <c r="E263" s="105"/>
      <c r="F263" s="105"/>
      <c r="G263" s="105"/>
      <c r="H263" s="102">
        <f>ROUND(SUMIF(M241:M259, IF(M240="","",M240), L241:L259) * 0.2, 2)</f>
        <v>0</v>
      </c>
      <c r="I263" s="102"/>
      <c r="J263" s="102"/>
      <c r="K263" s="102"/>
      <c r="L263" s="103"/>
    </row>
    <row r="264" spans="1:12" hidden="1" x14ac:dyDescent="0.25">
      <c r="B264" s="32"/>
      <c r="C264" s="108" t="s">
        <v>79</v>
      </c>
      <c r="D264" s="109"/>
      <c r="E264" s="109"/>
      <c r="F264" s="109"/>
      <c r="G264" s="109"/>
      <c r="H264" s="106">
        <f>SUM(H262:H263)</f>
        <v>0</v>
      </c>
      <c r="I264" s="106"/>
      <c r="J264" s="106"/>
      <c r="K264" s="106"/>
      <c r="L264" s="107"/>
    </row>
    <row r="265" spans="1:12" ht="57.2" customHeight="1" x14ac:dyDescent="0.25">
      <c r="B265" s="33"/>
      <c r="C265" s="110" t="s">
        <v>131</v>
      </c>
      <c r="D265" s="110"/>
      <c r="E265" s="110"/>
      <c r="F265" s="110"/>
      <c r="G265" s="110"/>
      <c r="H265" s="110"/>
      <c r="I265" s="110"/>
      <c r="J265" s="110"/>
      <c r="K265" s="110"/>
      <c r="L265" s="110"/>
    </row>
    <row r="267" spans="1:12" ht="15.75" x14ac:dyDescent="0.25">
      <c r="C267" s="111" t="s">
        <v>132</v>
      </c>
      <c r="D267" s="111"/>
      <c r="E267" s="111"/>
      <c r="F267" s="111"/>
      <c r="G267" s="111"/>
      <c r="H267" s="111"/>
      <c r="I267" s="111"/>
      <c r="J267" s="111"/>
      <c r="K267" s="111"/>
      <c r="L267" s="111"/>
    </row>
    <row r="268" spans="1:12" ht="33.75" customHeight="1" x14ac:dyDescent="0.25">
      <c r="C268" s="97" t="s">
        <v>133</v>
      </c>
      <c r="D268" s="97"/>
      <c r="E268" s="97"/>
      <c r="F268" s="97"/>
      <c r="G268" s="97"/>
      <c r="H268" s="96">
        <f>SUMIF(M9:M100, "", L9:L100)</f>
        <v>0</v>
      </c>
      <c r="I268" s="96"/>
      <c r="J268" s="96"/>
      <c r="K268" s="96"/>
      <c r="L268" s="96"/>
    </row>
    <row r="269" spans="1:12" ht="16.899999999999999" customHeight="1" x14ac:dyDescent="0.25">
      <c r="C269" s="97" t="s">
        <v>134</v>
      </c>
      <c r="D269" s="97"/>
      <c r="E269" s="97"/>
      <c r="F269" s="97"/>
      <c r="G269" s="97"/>
      <c r="H269" s="96">
        <f>SUMIF(M117:M135, "", L117:L135)</f>
        <v>0</v>
      </c>
      <c r="I269" s="96"/>
      <c r="J269" s="96"/>
      <c r="K269" s="96"/>
      <c r="L269" s="96"/>
    </row>
    <row r="270" spans="1:12" ht="16.899999999999999" customHeight="1" x14ac:dyDescent="0.25">
      <c r="C270" s="97" t="s">
        <v>135</v>
      </c>
      <c r="D270" s="97"/>
      <c r="E270" s="97"/>
      <c r="F270" s="97"/>
      <c r="G270" s="97"/>
      <c r="H270" s="96">
        <f>SUMIF(M153:M221, "", L153:L221)</f>
        <v>0</v>
      </c>
      <c r="I270" s="96"/>
      <c r="J270" s="96"/>
      <c r="K270" s="96"/>
      <c r="L270" s="96"/>
    </row>
    <row r="271" spans="1:12" ht="32.85" customHeight="1" x14ac:dyDescent="0.25">
      <c r="C271" s="99" t="s">
        <v>136</v>
      </c>
      <c r="D271" s="99"/>
      <c r="E271" s="99"/>
      <c r="F271" s="99"/>
      <c r="G271" s="99"/>
      <c r="H271" s="98">
        <f>SUMIF(M153:M174, "", L153:L174)</f>
        <v>0</v>
      </c>
      <c r="I271" s="98"/>
      <c r="J271" s="98"/>
      <c r="K271" s="98"/>
      <c r="L271" s="98"/>
    </row>
    <row r="272" spans="1:12" ht="16.350000000000001" customHeight="1" x14ac:dyDescent="0.25">
      <c r="C272" s="99" t="s">
        <v>137</v>
      </c>
      <c r="D272" s="99"/>
      <c r="E272" s="99"/>
      <c r="F272" s="99"/>
      <c r="G272" s="99"/>
      <c r="H272" s="98">
        <f>SUMIF(M189:M221, "", L189:L221)</f>
        <v>0</v>
      </c>
      <c r="I272" s="98"/>
      <c r="J272" s="98"/>
      <c r="K272" s="98"/>
      <c r="L272" s="98"/>
    </row>
    <row r="273" spans="1:12" ht="20.25" customHeight="1" x14ac:dyDescent="0.25">
      <c r="C273" s="97" t="s">
        <v>138</v>
      </c>
      <c r="D273" s="97"/>
      <c r="E273" s="97"/>
      <c r="F273" s="97"/>
      <c r="G273" s="97"/>
      <c r="H273" s="96">
        <f>SUMIF(M241:M252, "", L241:L252)</f>
        <v>0</v>
      </c>
      <c r="I273" s="96"/>
      <c r="J273" s="96"/>
      <c r="K273" s="96"/>
      <c r="L273" s="96"/>
    </row>
    <row r="274" spans="1:12" ht="27.2" customHeight="1" x14ac:dyDescent="0.25">
      <c r="C274" s="100" t="s">
        <v>139</v>
      </c>
      <c r="D274" s="101"/>
      <c r="E274" s="101"/>
      <c r="F274" s="101"/>
      <c r="G274" s="101"/>
      <c r="H274" s="59"/>
      <c r="I274" s="56"/>
      <c r="J274" s="56"/>
      <c r="K274" s="57"/>
      <c r="L274" s="58"/>
    </row>
    <row r="275" spans="1:12" x14ac:dyDescent="0.25">
      <c r="C275" s="80"/>
      <c r="D275" s="81"/>
      <c r="E275" s="81"/>
      <c r="F275" s="81"/>
      <c r="G275" s="81"/>
      <c r="H275" s="81"/>
      <c r="I275" s="81"/>
      <c r="J275" s="81"/>
      <c r="K275" s="81"/>
      <c r="L275" s="82"/>
    </row>
    <row r="276" spans="1:12" x14ac:dyDescent="0.25">
      <c r="A276" s="24"/>
      <c r="C276" s="83" t="s">
        <v>77</v>
      </c>
      <c r="D276" s="84"/>
      <c r="E276" s="84"/>
      <c r="F276" s="84"/>
      <c r="G276" s="84"/>
      <c r="H276" s="85">
        <f>SUMIF(M5:M265, IF(M4="","",M4), L5:L265)</f>
        <v>0</v>
      </c>
      <c r="I276" s="86"/>
      <c r="J276" s="86"/>
      <c r="K276" s="86"/>
      <c r="L276" s="87"/>
    </row>
    <row r="277" spans="1:12" x14ac:dyDescent="0.25">
      <c r="A277" s="24"/>
      <c r="C277" s="83" t="s">
        <v>78</v>
      </c>
      <c r="D277" s="84"/>
      <c r="E277" s="84"/>
      <c r="F277" s="84"/>
      <c r="G277" s="84"/>
      <c r="H277" s="85">
        <f>ROUND(SUMIF(M5:M265, IF(M4="","",M4), L5:L265) * 0.2, 2)</f>
        <v>0</v>
      </c>
      <c r="I277" s="86"/>
      <c r="J277" s="86"/>
      <c r="K277" s="86"/>
      <c r="L277" s="87"/>
    </row>
    <row r="278" spans="1:12" x14ac:dyDescent="0.25">
      <c r="C278" s="88" t="s">
        <v>79</v>
      </c>
      <c r="D278" s="89"/>
      <c r="E278" s="89"/>
      <c r="F278" s="89"/>
      <c r="G278" s="89"/>
      <c r="H278" s="90">
        <f>SUM(H276:H277)</f>
        <v>0</v>
      </c>
      <c r="I278" s="91"/>
      <c r="J278" s="91"/>
      <c r="K278" s="91"/>
      <c r="L278" s="92"/>
    </row>
    <row r="279" spans="1:12" x14ac:dyDescent="0.25">
      <c r="C279" s="93"/>
      <c r="D279" s="94"/>
      <c r="E279" s="94"/>
      <c r="F279" s="94"/>
      <c r="G279" s="94"/>
      <c r="H279" s="94"/>
      <c r="I279" s="94"/>
      <c r="J279" s="94"/>
      <c r="K279" s="94"/>
      <c r="L279" s="94"/>
    </row>
    <row r="280" spans="1:12" x14ac:dyDescent="0.25">
      <c r="C280" s="95" t="s">
        <v>140</v>
      </c>
      <c r="D280" s="94"/>
      <c r="E280" s="94"/>
      <c r="F280" s="94"/>
      <c r="G280" s="94"/>
      <c r="H280" s="94"/>
      <c r="I280" s="94"/>
      <c r="J280" s="94"/>
      <c r="K280" s="94"/>
      <c r="L280" s="94"/>
    </row>
    <row r="281" spans="1:12" x14ac:dyDescent="0.25">
      <c r="C281" s="76" t="str">
        <f>IF(Paramètres!AA2&lt;&gt;"",Paramètres!AA2,"")</f>
        <v xml:space="preserve">Zéro euro </v>
      </c>
      <c r="D281" s="76"/>
      <c r="E281" s="76"/>
      <c r="F281" s="76"/>
      <c r="G281" s="76"/>
      <c r="H281" s="76"/>
      <c r="I281" s="76"/>
      <c r="J281" s="76"/>
      <c r="K281" s="76"/>
      <c r="L281" s="76"/>
    </row>
    <row r="282" spans="1:12" x14ac:dyDescent="0.25">
      <c r="C282" s="76"/>
      <c r="D282" s="76"/>
      <c r="E282" s="76"/>
      <c r="F282" s="76"/>
      <c r="G282" s="76"/>
      <c r="H282" s="76"/>
      <c r="I282" s="76"/>
      <c r="J282" s="76"/>
      <c r="K282" s="76"/>
      <c r="L282" s="76"/>
    </row>
    <row r="283" spans="1:12" ht="56.65" customHeight="1" x14ac:dyDescent="0.25">
      <c r="H283" s="77" t="s">
        <v>141</v>
      </c>
      <c r="I283" s="77"/>
      <c r="J283" s="77"/>
      <c r="K283" s="77"/>
      <c r="L283" s="77"/>
    </row>
    <row r="285" spans="1:12" ht="85.15" customHeight="1" x14ac:dyDescent="0.25">
      <c r="C285" s="78" t="s">
        <v>142</v>
      </c>
      <c r="D285" s="78"/>
      <c r="E285" s="78"/>
      <c r="F285" s="78"/>
      <c r="H285" s="78" t="s">
        <v>143</v>
      </c>
      <c r="I285" s="78"/>
      <c r="J285" s="78"/>
      <c r="K285" s="78"/>
      <c r="L285" s="78"/>
    </row>
    <row r="286" spans="1:12" x14ac:dyDescent="0.25">
      <c r="C286" s="79" t="s">
        <v>144</v>
      </c>
      <c r="D286" s="79"/>
      <c r="E286" s="79"/>
      <c r="F286" s="79"/>
      <c r="G286" s="79"/>
      <c r="H286" s="79"/>
      <c r="I286" s="79"/>
      <c r="J286" s="79"/>
      <c r="K286" s="79"/>
      <c r="L286" s="79"/>
    </row>
  </sheetData>
  <mergeCells count="136">
    <mergeCell ref="C3:G3"/>
    <mergeCell ref="C4:G4"/>
    <mergeCell ref="C8:G8"/>
    <mergeCell ref="C9:G9"/>
    <mergeCell ref="C19:G19"/>
    <mergeCell ref="C27:G27"/>
    <mergeCell ref="C33:G33"/>
    <mergeCell ref="C44:G44"/>
    <mergeCell ref="C52:G52"/>
    <mergeCell ref="C7:G7"/>
    <mergeCell ref="C61:G61"/>
    <mergeCell ref="C77:G77"/>
    <mergeCell ref="C88:G88"/>
    <mergeCell ref="C93:G93"/>
    <mergeCell ref="C100:G100"/>
    <mergeCell ref="C108:G108"/>
    <mergeCell ref="H109:L109"/>
    <mergeCell ref="C109:G109"/>
    <mergeCell ref="H110:L110"/>
    <mergeCell ref="C110:G110"/>
    <mergeCell ref="H111:L111"/>
    <mergeCell ref="C111:G111"/>
    <mergeCell ref="H112:L112"/>
    <mergeCell ref="C112:G112"/>
    <mergeCell ref="H113:L113"/>
    <mergeCell ref="C113:G113"/>
    <mergeCell ref="C114:G114"/>
    <mergeCell ref="C117:G117"/>
    <mergeCell ref="C123:G123"/>
    <mergeCell ref="C129:G129"/>
    <mergeCell ref="C135:G135"/>
    <mergeCell ref="C141:G141"/>
    <mergeCell ref="H142:L142"/>
    <mergeCell ref="C142:G142"/>
    <mergeCell ref="H143:L143"/>
    <mergeCell ref="C143:G143"/>
    <mergeCell ref="H144:L144"/>
    <mergeCell ref="C144:G144"/>
    <mergeCell ref="H145:L145"/>
    <mergeCell ref="C145:G145"/>
    <mergeCell ref="H146:L146"/>
    <mergeCell ref="C146:G146"/>
    <mergeCell ref="C147:G147"/>
    <mergeCell ref="C148:G148"/>
    <mergeCell ref="C151:G151"/>
    <mergeCell ref="C153:G153"/>
    <mergeCell ref="C159:G159"/>
    <mergeCell ref="C164:G164"/>
    <mergeCell ref="C169:G169"/>
    <mergeCell ref="C174:G174"/>
    <mergeCell ref="C181:G181"/>
    <mergeCell ref="H182:L182"/>
    <mergeCell ref="C182:G182"/>
    <mergeCell ref="H183:L183"/>
    <mergeCell ref="C183:G183"/>
    <mergeCell ref="H184:L184"/>
    <mergeCell ref="C184:G184"/>
    <mergeCell ref="H185:L185"/>
    <mergeCell ref="C185:G185"/>
    <mergeCell ref="H186:L186"/>
    <mergeCell ref="C186:G186"/>
    <mergeCell ref="C187:G187"/>
    <mergeCell ref="C189:G189"/>
    <mergeCell ref="C195:G195"/>
    <mergeCell ref="C197:G197"/>
    <mergeCell ref="C203:G203"/>
    <mergeCell ref="C208:G208"/>
    <mergeCell ref="C214:G214"/>
    <mergeCell ref="C215:G215"/>
    <mergeCell ref="C221:G221"/>
    <mergeCell ref="C228:G228"/>
    <mergeCell ref="H229:L229"/>
    <mergeCell ref="C229:G229"/>
    <mergeCell ref="H230:L230"/>
    <mergeCell ref="C230:G230"/>
    <mergeCell ref="H231:L231"/>
    <mergeCell ref="C231:G231"/>
    <mergeCell ref="H232:L232"/>
    <mergeCell ref="C232:G232"/>
    <mergeCell ref="H233:L233"/>
    <mergeCell ref="C233:G233"/>
    <mergeCell ref="C234:G234"/>
    <mergeCell ref="H235:L235"/>
    <mergeCell ref="C235:G235"/>
    <mergeCell ref="H236:L236"/>
    <mergeCell ref="C236:G236"/>
    <mergeCell ref="H237:L237"/>
    <mergeCell ref="C237:G237"/>
    <mergeCell ref="H238:L238"/>
    <mergeCell ref="C238:G238"/>
    <mergeCell ref="H239:L239"/>
    <mergeCell ref="C239:G239"/>
    <mergeCell ref="C240:G240"/>
    <mergeCell ref="C241:G241"/>
    <mergeCell ref="C252:G252"/>
    <mergeCell ref="C259:G259"/>
    <mergeCell ref="H260:L260"/>
    <mergeCell ref="C260:G260"/>
    <mergeCell ref="H261:L261"/>
    <mergeCell ref="C261:G261"/>
    <mergeCell ref="H262:L262"/>
    <mergeCell ref="C262:G262"/>
    <mergeCell ref="H263:L263"/>
    <mergeCell ref="C263:G263"/>
    <mergeCell ref="H264:L264"/>
    <mergeCell ref="C264:G264"/>
    <mergeCell ref="C265:L265"/>
    <mergeCell ref="C267:L267"/>
    <mergeCell ref="H268:L268"/>
    <mergeCell ref="C268:G268"/>
    <mergeCell ref="H269:L269"/>
    <mergeCell ref="C269:G269"/>
    <mergeCell ref="H270:L270"/>
    <mergeCell ref="C270:G270"/>
    <mergeCell ref="H271:L271"/>
    <mergeCell ref="C271:G271"/>
    <mergeCell ref="H272:L272"/>
    <mergeCell ref="C272:G272"/>
    <mergeCell ref="H273:L273"/>
    <mergeCell ref="C273:G273"/>
    <mergeCell ref="C274:G274"/>
    <mergeCell ref="C281:L281"/>
    <mergeCell ref="C282:L282"/>
    <mergeCell ref="H283:L283"/>
    <mergeCell ref="C285:F285"/>
    <mergeCell ref="H285:L285"/>
    <mergeCell ref="C286:L286"/>
    <mergeCell ref="C275:L275"/>
    <mergeCell ref="C276:G276"/>
    <mergeCell ref="H276:L276"/>
    <mergeCell ref="C277:G277"/>
    <mergeCell ref="H277:L277"/>
    <mergeCell ref="C278:G278"/>
    <mergeCell ref="H278:L278"/>
    <mergeCell ref="C279:L279"/>
    <mergeCell ref="C280:L280"/>
  </mergeCells>
  <pageMargins left="0.55118110236219997" right="0.55118110236219997" top="0.55118110236219997" bottom="0.55118110236219997" header="0.23622047244093999" footer="0.23622047244093999"/>
  <pageSetup paperSize="9" scale="77" fitToHeight="0" orientation="portrait" r:id="rId1"/>
  <headerFooter>
    <oddHeader>&amp;L5901 - Palais de justice de Roanne
D.P.G.F. - Lot n°10 Travaux spéciaux - Béton projeté
Voûtes des archives &amp;R
DCE - Edition du 7/05/2024</oddHeader>
    <oddFooter>&amp;RPage &amp;P/&amp;N&amp;C&amp;P&amp;LDocument établi par GBA&amp;&amp;Co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13" t="s">
        <v>145</v>
      </c>
      <c r="AA1" s="7">
        <f>IF(DPGF!H278&lt;&gt;"",DPGF!H278,"0")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15" t="s">
        <v>146</v>
      </c>
      <c r="B3" s="14" t="s">
        <v>147</v>
      </c>
      <c r="C3" s="129" t="s">
        <v>172</v>
      </c>
      <c r="D3" s="129"/>
      <c r="E3" s="129"/>
      <c r="F3" s="129"/>
      <c r="G3" s="129"/>
      <c r="H3" s="129"/>
      <c r="I3" s="129"/>
      <c r="J3" s="129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15" t="s">
        <v>148</v>
      </c>
      <c r="B5" s="14" t="s">
        <v>149</v>
      </c>
      <c r="C5" s="129" t="s">
        <v>173</v>
      </c>
      <c r="D5" s="129"/>
      <c r="E5" s="129"/>
      <c r="F5" s="129"/>
      <c r="G5" s="129"/>
      <c r="H5" s="129"/>
      <c r="I5" s="129"/>
      <c r="J5" s="129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15" t="s">
        <v>158</v>
      </c>
      <c r="B7" s="14" t="s">
        <v>159</v>
      </c>
      <c r="C7" s="16">
        <v>5901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15" t="s">
        <v>160</v>
      </c>
      <c r="B9" s="14" t="s">
        <v>161</v>
      </c>
      <c r="C9" s="16" t="s">
        <v>41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15" t="s">
        <v>150</v>
      </c>
      <c r="B11" s="14" t="s">
        <v>151</v>
      </c>
      <c r="C11" s="129" t="s">
        <v>42</v>
      </c>
      <c r="D11" s="129"/>
      <c r="E11" s="129"/>
      <c r="F11" s="129"/>
      <c r="G11" s="129"/>
      <c r="H11" s="129"/>
      <c r="I11" s="129"/>
      <c r="J11" s="129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15" t="s">
        <v>162</v>
      </c>
      <c r="B13" s="14" t="s">
        <v>163</v>
      </c>
      <c r="C13" s="16" t="s">
        <v>174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15" t="s">
        <v>164</v>
      </c>
      <c r="B15" s="14" t="s">
        <v>165</v>
      </c>
      <c r="C15" s="16" t="s">
        <v>175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15" t="s">
        <v>166</v>
      </c>
      <c r="B17" s="14" t="s">
        <v>167</v>
      </c>
      <c r="C17" s="16" t="s">
        <v>176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17">
        <v>0.2</v>
      </c>
      <c r="E19" s="18" t="s">
        <v>168</v>
      </c>
      <c r="AA19" s="7">
        <f>INT((AA5-AA18*100)/10)</f>
        <v>0</v>
      </c>
    </row>
    <row r="20" spans="1:27" ht="12.75" customHeight="1" x14ac:dyDescent="0.25">
      <c r="C20" s="19">
        <v>5.5E-2</v>
      </c>
      <c r="E20" s="18" t="s">
        <v>169</v>
      </c>
      <c r="AA20" s="7">
        <f>AA5-AA18*100-AA19*10</f>
        <v>0</v>
      </c>
    </row>
    <row r="21" spans="1:27" ht="12.75" customHeight="1" x14ac:dyDescent="0.25">
      <c r="C21" s="19">
        <v>0</v>
      </c>
      <c r="E21" s="18" t="s">
        <v>170</v>
      </c>
      <c r="AA21" s="7">
        <f>INT(AA6/10)</f>
        <v>0</v>
      </c>
    </row>
    <row r="22" spans="1:27" ht="12.75" customHeight="1" x14ac:dyDescent="0.25">
      <c r="C22" s="20">
        <v>0</v>
      </c>
      <c r="E22" s="18" t="s">
        <v>171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15" t="s">
        <v>152</v>
      </c>
      <c r="B24" s="14" t="s">
        <v>153</v>
      </c>
      <c r="C24" s="129" t="s">
        <v>177</v>
      </c>
      <c r="D24" s="129"/>
      <c r="E24" s="129"/>
      <c r="F24" s="129"/>
      <c r="G24" s="129"/>
      <c r="H24" s="129"/>
      <c r="I24" s="129"/>
      <c r="J24" s="129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15" t="s">
        <v>154</v>
      </c>
      <c r="B26" s="14" t="s">
        <v>155</v>
      </c>
      <c r="C26" s="129" t="s">
        <v>178</v>
      </c>
      <c r="D26" s="129"/>
      <c r="E26" s="129"/>
      <c r="F26" s="129"/>
      <c r="G26" s="129"/>
      <c r="H26" s="129"/>
      <c r="I26" s="129"/>
      <c r="J26" s="129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15" t="s">
        <v>156</v>
      </c>
      <c r="B28" s="14" t="s">
        <v>157</v>
      </c>
      <c r="C28" s="129"/>
      <c r="D28" s="129"/>
      <c r="E28" s="129"/>
      <c r="F28" s="129"/>
      <c r="G28" s="129"/>
      <c r="H28" s="129"/>
      <c r="I28" s="129"/>
      <c r="J28" s="129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179</v>
      </c>
      <c r="B1" s="7" t="s">
        <v>180</v>
      </c>
    </row>
    <row r="2" spans="1:3" x14ac:dyDescent="0.25">
      <c r="A2" s="7" t="s">
        <v>181</v>
      </c>
      <c r="B2" s="7" t="s">
        <v>182</v>
      </c>
    </row>
    <row r="3" spans="1:3" x14ac:dyDescent="0.25">
      <c r="A3" s="7" t="s">
        <v>183</v>
      </c>
      <c r="B3" s="7">
        <v>1</v>
      </c>
    </row>
    <row r="4" spans="1:3" x14ac:dyDescent="0.25">
      <c r="A4" s="7" t="s">
        <v>184</v>
      </c>
      <c r="B4" s="7">
        <v>0</v>
      </c>
    </row>
    <row r="5" spans="1:3" x14ac:dyDescent="0.25">
      <c r="A5" s="7" t="s">
        <v>185</v>
      </c>
      <c r="B5" s="7">
        <v>0</v>
      </c>
    </row>
    <row r="6" spans="1:3" x14ac:dyDescent="0.25">
      <c r="A6" s="7" t="s">
        <v>186</v>
      </c>
      <c r="B6" s="7">
        <v>1</v>
      </c>
    </row>
    <row r="7" spans="1:3" x14ac:dyDescent="0.25">
      <c r="A7" s="7" t="s">
        <v>187</v>
      </c>
      <c r="B7" s="7">
        <v>1</v>
      </c>
    </row>
    <row r="8" spans="1:3" x14ac:dyDescent="0.25">
      <c r="A8" s="7" t="s">
        <v>188</v>
      </c>
      <c r="B8" s="7">
        <v>0</v>
      </c>
    </row>
    <row r="9" spans="1:3" x14ac:dyDescent="0.25">
      <c r="A9" s="7" t="s">
        <v>189</v>
      </c>
      <c r="B9" s="7">
        <v>0</v>
      </c>
    </row>
    <row r="10" spans="1:3" x14ac:dyDescent="0.25">
      <c r="A10" s="7" t="s">
        <v>190</v>
      </c>
      <c r="C10" s="7" t="s">
        <v>191</v>
      </c>
    </row>
    <row r="11" spans="1:3" x14ac:dyDescent="0.25">
      <c r="A11" s="7" t="s">
        <v>192</v>
      </c>
      <c r="B11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32" t="s">
        <v>193</v>
      </c>
      <c r="C2" s="132"/>
      <c r="D2" s="132"/>
      <c r="E2" s="132"/>
      <c r="F2" s="132"/>
      <c r="G2" s="132"/>
      <c r="H2" s="132"/>
      <c r="I2" s="132"/>
      <c r="J2" s="132"/>
    </row>
    <row r="4" spans="1:10" ht="12.75" customHeight="1" x14ac:dyDescent="0.25">
      <c r="A4" s="15" t="s">
        <v>146</v>
      </c>
      <c r="B4" s="14" t="s">
        <v>194</v>
      </c>
      <c r="C4" s="131"/>
      <c r="D4" s="131"/>
      <c r="E4" s="131"/>
      <c r="F4" s="131"/>
      <c r="G4" s="131"/>
      <c r="H4" s="131"/>
      <c r="I4" s="131"/>
      <c r="J4" s="131"/>
    </row>
    <row r="6" spans="1:10" ht="12.75" customHeight="1" x14ac:dyDescent="0.25">
      <c r="A6" s="15" t="s">
        <v>148</v>
      </c>
      <c r="B6" s="14" t="s">
        <v>195</v>
      </c>
      <c r="C6" s="131"/>
      <c r="D6" s="131"/>
      <c r="E6" s="131"/>
      <c r="F6" s="131"/>
      <c r="G6" s="131"/>
      <c r="H6" s="131"/>
      <c r="I6" s="131"/>
      <c r="J6" s="131"/>
    </row>
    <row r="8" spans="1:10" ht="12.75" customHeight="1" x14ac:dyDescent="0.25">
      <c r="A8" s="15" t="s">
        <v>158</v>
      </c>
      <c r="B8" s="14" t="s">
        <v>196</v>
      </c>
      <c r="C8" s="131"/>
      <c r="D8" s="131"/>
      <c r="E8" s="131"/>
      <c r="F8" s="131"/>
      <c r="G8" s="131"/>
      <c r="H8" s="131"/>
      <c r="I8" s="131"/>
      <c r="J8" s="131"/>
    </row>
    <row r="10" spans="1:10" ht="12.75" customHeight="1" x14ac:dyDescent="0.25">
      <c r="A10" s="15" t="s">
        <v>160</v>
      </c>
      <c r="B10" s="14" t="s">
        <v>197</v>
      </c>
      <c r="C10" s="133"/>
      <c r="D10" s="133"/>
      <c r="E10" s="133"/>
      <c r="F10" s="133"/>
      <c r="G10" s="133"/>
      <c r="H10" s="133"/>
      <c r="I10" s="133"/>
      <c r="J10" s="133"/>
    </row>
    <row r="12" spans="1:10" ht="12.75" customHeight="1" x14ac:dyDescent="0.25">
      <c r="A12" s="15" t="s">
        <v>150</v>
      </c>
      <c r="B12" s="14" t="s">
        <v>198</v>
      </c>
      <c r="C12" s="131"/>
      <c r="D12" s="131"/>
      <c r="E12" s="131"/>
      <c r="F12" s="131"/>
      <c r="G12" s="131"/>
      <c r="H12" s="131"/>
      <c r="I12" s="131"/>
      <c r="J12" s="131"/>
    </row>
    <row r="14" spans="1:10" ht="12.75" customHeight="1" x14ac:dyDescent="0.25">
      <c r="A14" s="15" t="s">
        <v>162</v>
      </c>
      <c r="B14" s="14" t="s">
        <v>199</v>
      </c>
      <c r="C14" s="131"/>
      <c r="D14" s="131"/>
      <c r="E14" s="131"/>
      <c r="F14" s="131"/>
      <c r="G14" s="131"/>
      <c r="H14" s="131"/>
      <c r="I14" s="131"/>
      <c r="J14" s="131"/>
    </row>
    <row r="16" spans="1:10" ht="12.75" customHeight="1" x14ac:dyDescent="0.25">
      <c r="A16" s="15" t="s">
        <v>164</v>
      </c>
      <c r="B16" s="14" t="s">
        <v>200</v>
      </c>
      <c r="C16" s="131"/>
      <c r="D16" s="131"/>
      <c r="E16" s="131"/>
      <c r="F16" s="131"/>
      <c r="G16" s="131"/>
      <c r="H16" s="131"/>
      <c r="I16" s="131"/>
      <c r="J16" s="131"/>
    </row>
    <row r="18" spans="1:10" ht="12.75" customHeight="1" x14ac:dyDescent="0.25">
      <c r="A18" s="15" t="s">
        <v>166</v>
      </c>
      <c r="B18" s="14" t="s">
        <v>201</v>
      </c>
      <c r="C18" s="130"/>
      <c r="D18" s="130"/>
      <c r="E18" s="130"/>
      <c r="F18" s="130"/>
      <c r="G18" s="130"/>
      <c r="H18" s="130"/>
      <c r="I18" s="130"/>
      <c r="J18" s="130"/>
    </row>
    <row r="20" spans="1:10" ht="12.75" customHeight="1" x14ac:dyDescent="0.25">
      <c r="A20" s="15" t="s">
        <v>202</v>
      </c>
      <c r="B20" s="14" t="s">
        <v>203</v>
      </c>
      <c r="C20" s="130"/>
      <c r="D20" s="130"/>
      <c r="E20" s="130"/>
      <c r="F20" s="130"/>
      <c r="G20" s="130"/>
      <c r="H20" s="130"/>
      <c r="I20" s="130"/>
      <c r="J20" s="130"/>
    </row>
    <row r="22" spans="1:10" ht="12.75" customHeight="1" x14ac:dyDescent="0.25">
      <c r="A22" s="15" t="s">
        <v>152</v>
      </c>
      <c r="B22" s="14" t="s">
        <v>204</v>
      </c>
      <c r="C22" s="130"/>
      <c r="D22" s="130"/>
      <c r="E22" s="130"/>
      <c r="F22" s="130"/>
      <c r="G22" s="130"/>
      <c r="H22" s="130"/>
      <c r="I22" s="130"/>
      <c r="J22" s="130"/>
    </row>
    <row r="24" spans="1:10" ht="12.75" customHeight="1" x14ac:dyDescent="0.25">
      <c r="A24" s="15" t="s">
        <v>154</v>
      </c>
      <c r="B24" s="14" t="s">
        <v>205</v>
      </c>
      <c r="C24" s="131"/>
      <c r="D24" s="131"/>
      <c r="E24" s="131"/>
      <c r="F24" s="131"/>
      <c r="G24" s="131"/>
      <c r="H24" s="131"/>
      <c r="I24" s="131"/>
      <c r="J24" s="131"/>
    </row>
    <row r="28" spans="1:10" ht="60" customHeight="1" x14ac:dyDescent="0.25">
      <c r="A28" s="15" t="s">
        <v>156</v>
      </c>
      <c r="B28" s="14" t="s">
        <v>206</v>
      </c>
      <c r="C28" s="131"/>
      <c r="D28" s="131"/>
      <c r="E28" s="131"/>
      <c r="F28" s="131"/>
      <c r="G28" s="131"/>
      <c r="H28" s="131"/>
      <c r="I28" s="131"/>
      <c r="J28" s="131"/>
    </row>
  </sheetData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GALABERTIER Paul</cp:lastModifiedBy>
  <dcterms:created xsi:type="dcterms:W3CDTF">2024-05-07T13:31:59Z</dcterms:created>
  <dcterms:modified xsi:type="dcterms:W3CDTF">2025-12-04T15:29:04Z</dcterms:modified>
</cp:coreProperties>
</file>